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BEV" sheetId="1" state="visible" r:id="rId2"/>
    <sheet name="PHEV" sheetId="2" state="visible" r:id="rId3"/>
    <sheet name="Total ECV" sheetId="3" state="visible" r:id="rId4"/>
    <sheet name="HEV" sheetId="4" state="visible" r:id="rId5"/>
    <sheet name="APV other than electric" sheetId="5" state="visible" r:id="rId6"/>
    <sheet name="Total APV" sheetId="6" state="visible" r:id="rId7"/>
    <sheet name="Petrol" sheetId="7" state="visible" r:id="rId8"/>
    <sheet name="Diesel" sheetId="8" state="visible" r:id="rId9"/>
    <sheet name="TOTAL" sheetId="9" state="visible" r:id="rId10"/>
  </sheets>
  <definedNames>
    <definedName function="false" hidden="false" localSheetId="4" name="_xlnm.Print_Area" vbProcedure="false">'APV other than electric'!$B$1:$J$66</definedName>
    <definedName function="false" hidden="false" localSheetId="0" name="_xlnm.Print_Area" vbProcedure="false">BEV!$B$1:$J$66</definedName>
    <definedName function="false" hidden="false" localSheetId="7" name="_xlnm.Print_Area" vbProcedure="false">Diesel!$B$1:$J$66</definedName>
    <definedName function="false" hidden="false" localSheetId="6" name="_xlnm.Print_Area" vbProcedure="false">Petrol!$B$1:$J$66</definedName>
    <definedName function="false" hidden="false" localSheetId="1" name="_xlnm.Print_Area" vbProcedure="false">PHEV!$B$1:$J$66</definedName>
    <definedName function="false" hidden="true" localSheetId="8" name="_xlnm._FilterDatabase" vbProcedure="false">TOTAL!$A$1:$D$35</definedName>
    <definedName function="false" hidden="false" localSheetId="5" name="_xlnm.Print_Area" vbProcedure="false">'Total APV'!$B$1:$J$66</definedName>
    <definedName function="false" hidden="false" localSheetId="2" name="_xlnm.Print_Area" vbProcedure="false">'Total ECV'!$B$1:$J$66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<sst xmlns="http://schemas.openxmlformats.org/spreadsheetml/2006/main" count="465" uniqueCount="90">
  <si>
    <t xml:space="preserve">P  R  E  S  S       R  E  L  E  A  S  E</t>
  </si>
  <si>
    <t xml:space="preserve">PRESS EMBARGO FOR ALL DATA:
8.00 AM (6.00 AM GMT), 4 September 2019</t>
  </si>
  <si>
    <r>
      <rPr>
        <b val="true"/>
        <sz val="12"/>
        <rFont val="Corbel"/>
        <family val="2"/>
        <charset val="1"/>
      </rPr>
      <t xml:space="preserve">BATTERY ELECTRIC VEHICLES (BEV)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</si>
  <si>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b val="true"/>
        <sz val="12"/>
        <rFont val="Corbel"/>
        <family val="2"/>
        <charset val="1"/>
      </rPr>
      <t xml:space="preserve">NEW PASSENGER CAR REGISTRATIONS BY MARKET IN THE EU+EFTA</t>
    </r>
    <r>
      <rPr>
        <b val="true"/>
        <vertAlign val="superscript"/>
        <sz val="12"/>
        <rFont val="Corbel"/>
        <family val="2"/>
        <charset val="1"/>
      </rPr>
      <t xml:space="preserve">2</t>
    </r>
  </si>
  <si>
    <t xml:space="preserve">Q2</t>
  </si>
  <si>
    <t xml:space="preserve">%</t>
  </si>
  <si>
    <t xml:space="preserve">Q1-Q2</t>
  </si>
  <si>
    <t xml:space="preserve">Change</t>
  </si>
  <si>
    <t xml:space="preserve">AUSTRIA</t>
  </si>
  <si>
    <t xml:space="preserve">BELGIUM</t>
  </si>
  <si>
    <t xml:space="preserve">BULGARIA</t>
  </si>
  <si>
    <t xml:space="preserve">CZECH REPUBLIC</t>
  </si>
  <si>
    <t xml:space="preserve">DENMARK</t>
  </si>
  <si>
    <t xml:space="preserve">ESTONIA</t>
  </si>
  <si>
    <t xml:space="preserve">FINLAND</t>
  </si>
  <si>
    <t xml:space="preserve">FRANCE</t>
  </si>
  <si>
    <t xml:space="preserve">GERMANY</t>
  </si>
  <si>
    <t xml:space="preserve">GREECE</t>
  </si>
  <si>
    <t xml:space="preserve">HUNGARY</t>
  </si>
  <si>
    <t xml:space="preserve">IRELAND</t>
  </si>
  <si>
    <t xml:space="preserve">ITALY</t>
  </si>
  <si>
    <t xml:space="preserve">LATVIA</t>
  </si>
  <si>
    <t xml:space="preserve">LITHUANIA</t>
  </si>
  <si>
    <t xml:space="preserve">NETHERLANDS</t>
  </si>
  <si>
    <t xml:space="preserve">POLAND</t>
  </si>
  <si>
    <t xml:space="preserve">PORTUGAL </t>
  </si>
  <si>
    <t xml:space="preserve">ROMANIA</t>
  </si>
  <si>
    <t xml:space="preserve">SLOVAKIA</t>
  </si>
  <si>
    <t xml:space="preserve">SLOVENIA</t>
  </si>
  <si>
    <t xml:space="preserve">SPAIN</t>
  </si>
  <si>
    <t xml:space="preserve">SWEDEN</t>
  </si>
  <si>
    <t xml:space="preserve">UNITED KINGDOM</t>
  </si>
  <si>
    <t xml:space="preserve">EUROPEAN UNION</t>
  </si>
  <si>
    <t xml:space="preserve">EU15</t>
  </si>
  <si>
    <t xml:space="preserve">EU (New Members)</t>
  </si>
  <si>
    <t xml:space="preserve">ICELAND</t>
  </si>
  <si>
    <t xml:space="preserve">NORWAY</t>
  </si>
  <si>
    <t xml:space="preserve">SWITZERLAND</t>
  </si>
  <si>
    <t xml:space="preserve">EFTA</t>
  </si>
  <si>
    <t xml:space="preserve">EU + EFTA</t>
  </si>
  <si>
    <t xml:space="preserve">EU15 + EFTA</t>
  </si>
  <si>
    <r>
      <rPr>
        <sz val="9"/>
        <color rgb="FF808080"/>
        <rFont val="Corbel"/>
        <family val="2"/>
        <charset val="1"/>
      </rPr>
      <t xml:space="preserve">SOURCE: </t>
    </r>
    <r>
      <rPr>
        <b val="true"/>
        <sz val="9"/>
        <color rgb="FF808080"/>
        <rFont val="Corbel"/>
        <family val="2"/>
        <charset val="1"/>
      </rPr>
      <t xml:space="preserve">NATIONAL AUTOMOBILE MANUFACTURERS' ASSOCIATIONS 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</si>
  <si>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Includes fuel cell electric vehicles (FCEV)</t>
    </r>
  </si>
  <si>
    <r>
      <rPr>
        <vertAlign val="superscript"/>
        <sz val="8"/>
        <color rgb="FF7F7F7F"/>
        <rFont val="Corbel"/>
        <family val="2"/>
        <charset val="1"/>
      </rPr>
      <t xml:space="preserve">2</t>
    </r>
    <r>
      <rPr>
        <sz val="8"/>
        <color rgb="FF7F7F7F"/>
        <rFont val="Corbel"/>
        <family val="2"/>
        <charset val="1"/>
      </rPr>
      <t xml:space="preserve">Only countries for which sourced data is available are listed</t>
    </r>
  </si>
  <si>
    <t xml:space="preserve">A C E A</t>
  </si>
  <si>
    <t xml:space="preserve">Constructeurs</t>
  </si>
  <si>
    <t xml:space="preserve">For further information, please contact: Francesca Piazza - Statistics Manager - E-mail: fp@acea.be</t>
  </si>
  <si>
    <t xml:space="preserve">Next press release: Thursday 7 November 2019</t>
  </si>
  <si>
    <t xml:space="preserve">This information is available on the ACEA website: http://www.acea.be</t>
  </si>
  <si>
    <t xml:space="preserve">B-1000 Bruxelles</t>
  </si>
  <si>
    <t xml:space="preserve">Fax (32 2) 738 73 10</t>
  </si>
  <si>
    <t xml:space="preserve">Page 3 of 10</t>
  </si>
  <si>
    <t xml:space="preserve">(32 2) 738 73 11</t>
  </si>
  <si>
    <r>
      <rPr>
        <b val="true"/>
        <sz val="12"/>
        <rFont val="Corbel"/>
        <family val="2"/>
        <charset val="1"/>
      </rPr>
      <t xml:space="preserve">PLUG-IN HYBRID ELECTRIC VEHICLES (PHEV)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</si>
  <si>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t xml:space="preserve">NEW PASSENGER CAR REGISTRATIONS BY MARKET IN THE EU+EFTA</t>
  </si>
  <si>
    <r>
      <rPr>
        <b val="true"/>
        <sz val="11"/>
        <rFont val="Calibri"/>
        <family val="2"/>
        <charset val="1"/>
      </rPr>
      <t xml:space="preserve">LITHUANIA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</si>
  <si>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t xml:space="preserve">-</t>
  </si>
  <si>
    <r>
      <rPr>
        <b val="true"/>
        <sz val="11"/>
        <rFont val="Calibri"/>
        <family val="2"/>
        <charset val="1"/>
      </rPr>
      <t xml:space="preserve">ROMANIA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</si>
  <si>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r>
      <rPr>
        <b val="true"/>
        <sz val="11"/>
        <rFont val="Calibri"/>
        <family val="2"/>
        <charset val="1"/>
      </rPr>
      <t xml:space="preserve">SLOVAKIA</t>
    </r>
    <r>
      <rPr>
        <b val="true"/>
        <vertAlign val="superscript"/>
        <sz val="11"/>
        <rFont val="Calibri"/>
        <family val="2"/>
        <charset val="1"/>
      </rPr>
      <t xml:space="preserve">3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</si>
  <si>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Includes extended-range electric vehicle (EREV)</t>
    </r>
  </si>
  <si>
    <r>
      <rPr>
        <vertAlign val="superscript"/>
        <sz val="8"/>
        <color rgb="FF7F7F7F"/>
        <rFont val="Corbel"/>
        <family val="2"/>
        <charset val="1"/>
      </rPr>
      <t xml:space="preserve">2</t>
    </r>
    <r>
      <rPr>
        <sz val="8"/>
        <color rgb="FF7F7F7F"/>
        <rFont val="Corbel"/>
        <family val="2"/>
        <charset val="1"/>
      </rPr>
      <t xml:space="preserve">Distinction between BEV and PHEV not available</t>
    </r>
  </si>
  <si>
    <r>
      <rPr>
        <vertAlign val="superscript"/>
        <sz val="8"/>
        <color rgb="FF7F7F7F"/>
        <rFont val="Corbel"/>
        <family val="2"/>
        <charset val="1"/>
      </rPr>
      <t xml:space="preserve">3</t>
    </r>
    <r>
      <rPr>
        <sz val="8"/>
        <color rgb="FF7F7F7F"/>
        <rFont val="Corbel"/>
        <family val="2"/>
        <charset val="1"/>
      </rPr>
      <t xml:space="preserve">Available as of 2019</t>
    </r>
  </si>
  <si>
    <t xml:space="preserve">Association des</t>
  </si>
  <si>
    <t xml:space="preserve">Tel (32 2) 732 55 50</t>
  </si>
  <si>
    <t xml:space="preserve">Page 4 of 10</t>
  </si>
  <si>
    <r>
      <rPr>
        <b val="true"/>
        <sz val="12"/>
        <rFont val="Corbel"/>
        <family val="2"/>
        <charset val="1"/>
      </rPr>
      <t xml:space="preserve">TOTAL ELECTRIC CHARGEABLE VEHICLES (ECV)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</si>
  <si>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ECV = BEV + FCEV + PHEV + EREV</t>
    </r>
  </si>
  <si>
    <t xml:space="preserve">Page 5 of 10</t>
  </si>
  <si>
    <r>
      <rPr>
        <b val="true"/>
        <sz val="12"/>
        <rFont val="Corbel"/>
        <family val="2"/>
        <charset val="1"/>
      </rPr>
      <t xml:space="preserve">HYBRID ELECTRIC VEHICLES (HEV)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</si>
  <si>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Includes full and mild hybrids</t>
    </r>
  </si>
  <si>
    <t xml:space="preserve">Page 6 of 10</t>
  </si>
  <si>
    <r>
      <rPr>
        <b val="true"/>
        <sz val="12"/>
        <rFont val="Corbel"/>
        <family val="2"/>
        <charset val="1"/>
      </rPr>
      <t xml:space="preserve">ALTERNATIVELY-POWERED VEHICLES (APV) OTHER THAN ELECTRIC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</si>
  <si>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b val="true"/>
        <sz val="11"/>
        <rFont val="Calibri"/>
        <family val="2"/>
        <charset val="1"/>
      </rPr>
      <t xml:space="preserve">NETHERLANDS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</si>
  <si>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r>
      <rPr>
        <b val="true"/>
        <sz val="11"/>
        <rFont val="Calibri"/>
        <family val="2"/>
        <charset val="1"/>
      </rPr>
      <t xml:space="preserve">POLAND</t>
    </r>
    <r>
      <rPr>
        <b val="true"/>
        <vertAlign val="superscript"/>
        <sz val="11"/>
        <rFont val="Calibri"/>
        <family val="2"/>
        <charset val="1"/>
      </rPr>
      <t xml:space="preserve">2</t>
    </r>
  </si>
  <si>
    <r>
      <rPr>
        <b val="true"/>
        <i val="true"/>
        <sz val="11"/>
        <rFont val="Calibri"/>
        <family val="2"/>
        <charset val="1"/>
      </rPr>
      <t xml:space="preserve">ICELAND</t>
    </r>
    <r>
      <rPr>
        <b val="true"/>
        <i val="true"/>
        <vertAlign val="superscript"/>
        <sz val="11"/>
        <rFont val="Calibri"/>
        <family val="2"/>
        <charset val="1"/>
      </rPr>
      <t xml:space="preserve">2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</si>
  <si>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Includes natural gas vehicles (NGV), LPG-fueled vehicles and ethanol (E85) vehicles</t>
    </r>
  </si>
  <si>
    <r>
      <rPr>
        <vertAlign val="superscript"/>
        <sz val="8"/>
        <color rgb="FF7F7F7F"/>
        <rFont val="Corbel"/>
        <family val="2"/>
        <charset val="1"/>
      </rPr>
      <t xml:space="preserve">2</t>
    </r>
    <r>
      <rPr>
        <sz val="8"/>
        <color rgb="FF7F7F7F"/>
        <rFont val="Corbel"/>
        <family val="2"/>
        <charset val="1"/>
      </rPr>
      <t xml:space="preserve">Includes biofuels</t>
    </r>
  </si>
  <si>
    <t xml:space="preserve">Européens</t>
  </si>
  <si>
    <t xml:space="preserve">Page 7 of 10</t>
  </si>
  <si>
    <r>
      <rPr>
        <b val="true"/>
        <sz val="12"/>
        <rFont val="Corbel"/>
        <family val="2"/>
        <charset val="1"/>
      </rPr>
      <t xml:space="preserve">TOTAL ALTERNATIVELY-POWERED VEHICLES (APV)</t>
    </r>
    <r>
      <rPr>
        <b val="true"/>
        <vertAlign val="superscript"/>
        <sz val="12"/>
        <rFont val="Corbel"/>
        <family val="2"/>
        <charset val="1"/>
      </rPr>
      <t xml:space="preserve">1</t>
    </r>
  </si>
  <si>
    <r>
      <rPr>
        <vertAlign val="superscript"/>
        <sz val="8"/>
        <color rgb="FF7F7F7F"/>
        <rFont val="Corbel"/>
        <family val="2"/>
        <charset val="1"/>
      </rPr>
      <t xml:space="preserve">1</t>
    </r>
    <r>
      <rPr>
        <sz val="8"/>
        <color rgb="FF7F7F7F"/>
        <rFont val="Corbel"/>
        <family val="2"/>
        <charset val="1"/>
      </rPr>
      <t xml:space="preserve">APV = ECV + HEV + APV other than electric</t>
    </r>
  </si>
  <si>
    <t xml:space="preserve">Page 8 of 10</t>
  </si>
  <si>
    <t xml:space="preserve">PETROL</t>
  </si>
  <si>
    <t xml:space="preserve">Page 9 of 10</t>
  </si>
  <si>
    <t xml:space="preserve">DIESEL</t>
  </si>
  <si>
    <t xml:space="preserve">Page 10 of 10</t>
  </si>
  <si>
    <t xml:space="preserve">BEV</t>
  </si>
  <si>
    <t xml:space="preserve">Total</t>
  </si>
  <si>
    <t xml:space="preserve">BEV/Total</t>
  </si>
  <si>
    <t xml:space="preserve">Polska bez Innogy Go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</si>
</sst>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YYYY\-MM\-DD"/>
    <numFmt numFmtId="167" formatCode="\+0.0;\-0.0"/>
    <numFmt numFmtId="168" formatCode="0%"/>
    <numFmt numFmtId="169" formatCode="0.0%"/>
    <numFmt numFmtId="170" formatCode="#,##0"/>
    <numFmt numFmtId="171" formatCode="#,##0.0"/>
    <numFmt numFmtId="172" formatCode="0.00%"/>
  </numFmts>
  <fonts count="34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2"/>
      <charset val="1"/>
    </font>
    <font>
      <b val="true"/>
      <sz val="11"/>
      <name val="Corbel"/>
      <family val="2"/>
      <charset val="1"/>
    </font>
    <font>
      <b val="true"/>
      <sz val="24"/>
      <name val="Corbel"/>
      <family val="2"/>
      <charset val="1"/>
    </font>
    <font>
      <sz val="11"/>
      <name val="Corbel"/>
      <family val="2"/>
      <charset val="1"/>
    </font>
    <font>
      <b val="true"/>
      <sz val="11"/>
      <color rgb="FF808080"/>
      <name val="Calibri"/>
      <family val="2"/>
      <charset val="1"/>
    </font>
    <font>
      <b val="true"/>
      <sz val="11"/>
      <color rgb="FFFF0000"/>
      <name val="Corbel"/>
      <family val="2"/>
      <charset val="1"/>
    </font>
    <font>
      <b val="true"/>
      <sz val="14"/>
      <color rgb="FFFF0000"/>
      <name val="Corbel"/>
      <family val="2"/>
      <charset val="1"/>
    </font>
    <font>
      <b val="true"/>
      <sz val="9"/>
      <color rgb="FF808080"/>
      <name val="Corbel"/>
      <family val="2"/>
      <charset val="1"/>
    </font>
    <font>
      <b val="true"/>
      <sz val="12"/>
      <name val="Corbel"/>
      <family val="2"/>
      <charset val="1"/>
    </font>
    <font>
      <b val="true"/>
      <vertAlign val="superscript"/>
      <sz val="12"/>
      <name val="Corbel"/>
      <family val="2"/>
      <charset val="1"/>
    </font>
    <font>
      <sz val="10"/>
      <name val="Corbel"/>
      <family val="2"/>
      <charset val="1"/>
    </font>
    <font>
      <sz val="10"/>
      <color rgb="FF7F7F7F"/>
      <name val="Corbe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i val="true"/>
      <sz val="11"/>
      <name val="Calibri"/>
      <family val="2"/>
      <charset val="1"/>
    </font>
    <font>
      <i val="true"/>
      <sz val="11"/>
      <name val="Calibri"/>
      <family val="2"/>
      <charset val="1"/>
    </font>
    <font>
      <sz val="9"/>
      <color rgb="FF808080"/>
      <name val="Corbel"/>
      <family val="2"/>
      <charset val="1"/>
    </font>
    <font>
      <sz val="9"/>
      <name val="Corbel"/>
      <family val="2"/>
      <charset val="1"/>
    </font>
    <font>
      <vertAlign val="superscript"/>
      <sz val="8"/>
      <color rgb="FF7F7F7F"/>
      <name val="Corbel"/>
      <family val="2"/>
      <charset val="1"/>
    </font>
    <font>
      <sz val="8"/>
      <color rgb="FF7F7F7F"/>
      <name val="Corbel"/>
      <family val="2"/>
      <charset val="1"/>
    </font>
    <font>
      <i val="true"/>
      <sz val="10"/>
      <color rgb="FF7F7F7F"/>
      <name val="Corbel"/>
      <family val="2"/>
      <charset val="1"/>
    </font>
    <font>
      <b val="true"/>
      <u val="single"/>
      <sz val="14"/>
      <color rgb="FFFF0000"/>
      <name val="Corbel"/>
      <family val="2"/>
      <charset val="1"/>
    </font>
    <font>
      <sz val="10"/>
      <color rgb="FF7F7F7F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3366FF"/>
      <name val="Calibri"/>
      <family val="2"/>
      <charset val="1"/>
    </font>
    <font>
      <b val="true"/>
      <vertAlign val="superscript"/>
      <sz val="11"/>
      <name val="Calibri"/>
      <family val="2"/>
      <charset val="1"/>
    </font>
    <font>
      <b val="true"/>
      <i val="true"/>
      <vertAlign val="superscript"/>
      <sz val="11"/>
      <name val="Calibri"/>
      <family val="2"/>
      <charset val="1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FFF"/>
        <bgColor rgb="FFFFFF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4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7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8" fillId="2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8" fillId="2" borderId="1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8" fillId="2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1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1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6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6" fillId="3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21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4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4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3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7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6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997920</xdr:colOff>
      <xdr:row>3</xdr:row>
      <xdr:rowOff>112680</xdr:rowOff>
    </xdr:to>
    <xdr:pic>
      <xdr:nvPicPr>
        <xdr:cNvPr id="7" name="Picture 1" descr=""/>
        <xdr:cNvPicPr/>
      </xdr:nvPicPr>
      <xdr:blipFill>
        <a:blip r:embed="rId1"/>
        <a:stretch/>
      </xdr:blipFill>
      <xdr:spPr>
        <a:xfrm>
          <a:off x="0" y="0"/>
          <a:ext cx="1753560" cy="7124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C13" activeCellId="0" sqref="C13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">
        <v>1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2</v>
      </c>
      <c r="E9" s="14"/>
      <c r="F9" s="14"/>
      <c r="G9" s="14"/>
      <c r="H9" s="14"/>
      <c r="I9" s="14"/>
      <c r="J9" s="15"/>
      <c r="K9" s="16"/>
    </row>
    <row r="10" customFormat="false" ht="18" hidden="false" customHeight="false" outlineLevel="0" collapsed="false">
      <c r="B10" s="10"/>
      <c r="C10" s="17"/>
      <c r="D10" s="18" t="s">
        <v>3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2"/>
      <c r="D13" s="22"/>
      <c r="E13" s="22"/>
      <c r="F13" s="22"/>
      <c r="G13" s="22"/>
      <c r="H13" s="22"/>
      <c r="I13" s="22"/>
      <c r="J13" s="23"/>
      <c r="M13" s="24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">
        <v>4</v>
      </c>
      <c r="E16" s="30" t="str">
        <f aca="false">D16</f>
        <v>Q2</v>
      </c>
      <c r="F16" s="31" t="s">
        <v>5</v>
      </c>
      <c r="G16" s="29" t="s">
        <v>6</v>
      </c>
      <c r="H16" s="32" t="str">
        <f aca="false">G16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v>2019</v>
      </c>
      <c r="E17" s="34" t="n">
        <v>2018</v>
      </c>
      <c r="F17" s="35" t="s">
        <v>7</v>
      </c>
      <c r="G17" s="33" t="n">
        <f aca="false">D17</f>
        <v>2019</v>
      </c>
      <c r="H17" s="34" t="n">
        <f aca="false">E17</f>
        <v>2018</v>
      </c>
      <c r="I17" s="35" t="str">
        <f aca="false">F17</f>
        <v>Change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2366</v>
      </c>
      <c r="E18" s="38" t="n">
        <v>1489</v>
      </c>
      <c r="F18" s="39" t="n">
        <v>58.8985896574882</v>
      </c>
      <c r="G18" s="37" t="n">
        <v>4913</v>
      </c>
      <c r="H18" s="38" t="n">
        <v>3088</v>
      </c>
      <c r="I18" s="39" t="n">
        <v>59.0997409326425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2405</v>
      </c>
      <c r="E19" s="42" t="n">
        <v>791</v>
      </c>
      <c r="F19" s="43" t="n">
        <v>204.045512010114</v>
      </c>
      <c r="G19" s="41" t="n">
        <v>4601</v>
      </c>
      <c r="H19" s="42" t="n">
        <v>1705</v>
      </c>
      <c r="I19" s="43" t="n">
        <v>169.853372434018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47</v>
      </c>
      <c r="E20" s="42" t="n">
        <v>16</v>
      </c>
      <c r="F20" s="44" t="n">
        <v>193.75</v>
      </c>
      <c r="G20" s="41" t="n">
        <v>141</v>
      </c>
      <c r="H20" s="42" t="n">
        <v>64</v>
      </c>
      <c r="I20" s="43" t="n">
        <v>120.3125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217</v>
      </c>
      <c r="E21" s="42" t="n">
        <v>185</v>
      </c>
      <c r="F21" s="43" t="n">
        <v>17.2972972972973</v>
      </c>
      <c r="G21" s="41" t="n">
        <v>360</v>
      </c>
      <c r="H21" s="42" t="n">
        <v>318</v>
      </c>
      <c r="I21" s="43" t="n">
        <v>13.2075471698113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1588</v>
      </c>
      <c r="E22" s="42" t="n">
        <v>330</v>
      </c>
      <c r="F22" s="43" t="n">
        <v>381.212121212121</v>
      </c>
      <c r="G22" s="41" t="n">
        <v>2595</v>
      </c>
      <c r="H22" s="42" t="n">
        <v>524</v>
      </c>
      <c r="I22" s="43" t="n">
        <v>395.229007633588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25</v>
      </c>
      <c r="E23" s="42" t="n">
        <v>22</v>
      </c>
      <c r="F23" s="43" t="n">
        <v>13.6363636363636</v>
      </c>
      <c r="G23" s="41" t="n">
        <v>42</v>
      </c>
      <c r="H23" s="42" t="n">
        <v>34</v>
      </c>
      <c r="I23" s="43" t="n">
        <v>23.5294117647059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522</v>
      </c>
      <c r="E24" s="46" t="n">
        <v>177</v>
      </c>
      <c r="F24" s="43" t="n">
        <v>194.915254237288</v>
      </c>
      <c r="G24" s="41" t="n">
        <v>995</v>
      </c>
      <c r="H24" s="42" t="n">
        <v>352</v>
      </c>
      <c r="I24" s="43" t="n">
        <v>182.670454545455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10455</v>
      </c>
      <c r="E25" s="42" t="n">
        <v>7076</v>
      </c>
      <c r="F25" s="43" t="n">
        <v>47.7529677784059</v>
      </c>
      <c r="G25" s="41" t="n">
        <v>21007</v>
      </c>
      <c r="H25" s="42" t="n">
        <v>14391</v>
      </c>
      <c r="I25" s="43" t="n">
        <v>45.9731776804948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15215</v>
      </c>
      <c r="E26" s="42" t="n">
        <v>8170</v>
      </c>
      <c r="F26" s="43" t="n">
        <v>86.2301101591187</v>
      </c>
      <c r="G26" s="41" t="n">
        <v>31159</v>
      </c>
      <c r="H26" s="42" t="n">
        <v>17297</v>
      </c>
      <c r="I26" s="43" t="n">
        <v>80.1410649245534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66</v>
      </c>
      <c r="E27" s="42" t="n">
        <v>26</v>
      </c>
      <c r="F27" s="43" t="n">
        <v>153.846153846154</v>
      </c>
      <c r="G27" s="41" t="n">
        <v>104</v>
      </c>
      <c r="H27" s="42" t="n">
        <v>44</v>
      </c>
      <c r="I27" s="43" t="n">
        <v>136.363636363636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420</v>
      </c>
      <c r="E28" s="42" t="n">
        <v>298</v>
      </c>
      <c r="F28" s="43" t="n">
        <v>40.9395973154363</v>
      </c>
      <c r="G28" s="41" t="n">
        <v>801</v>
      </c>
      <c r="H28" s="42" t="n">
        <v>609</v>
      </c>
      <c r="I28" s="43" t="n">
        <v>31.5270935960591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519</v>
      </c>
      <c r="E29" s="42" t="n">
        <v>247</v>
      </c>
      <c r="F29" s="43" t="n">
        <v>110.121457489879</v>
      </c>
      <c r="G29" s="41" t="n">
        <v>1954</v>
      </c>
      <c r="H29" s="42" t="n">
        <v>529</v>
      </c>
      <c r="I29" s="43" t="n">
        <v>269.37618147448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3857</v>
      </c>
      <c r="E30" s="42" t="n">
        <v>1314</v>
      </c>
      <c r="F30" s="44" t="n">
        <v>193.531202435312</v>
      </c>
      <c r="G30" s="41" t="n">
        <v>5042</v>
      </c>
      <c r="H30" s="42" t="n">
        <v>2255</v>
      </c>
      <c r="I30" s="44" t="n">
        <v>123.592017738359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22</v>
      </c>
      <c r="E31" s="42" t="n">
        <v>28</v>
      </c>
      <c r="F31" s="43" t="n">
        <v>-21.4285714285714</v>
      </c>
      <c r="G31" s="41" t="n">
        <v>46</v>
      </c>
      <c r="H31" s="42" t="n">
        <v>39</v>
      </c>
      <c r="I31" s="43" t="n">
        <v>17.948717948718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31</v>
      </c>
      <c r="E32" s="42" t="n">
        <v>24</v>
      </c>
      <c r="F32" s="43" t="n">
        <v>29.1666666666667</v>
      </c>
      <c r="G32" s="41" t="n">
        <v>75</v>
      </c>
      <c r="H32" s="42" t="n">
        <v>65</v>
      </c>
      <c r="I32" s="43" t="n">
        <v>15.3846153846154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10144</v>
      </c>
      <c r="E33" s="42" t="n">
        <v>4626</v>
      </c>
      <c r="F33" s="43" t="n">
        <v>119.282317336792</v>
      </c>
      <c r="G33" s="41" t="n">
        <v>20050</v>
      </c>
      <c r="H33" s="42" t="n">
        <v>9493</v>
      </c>
      <c r="I33" s="43" t="n">
        <v>111.208258716949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534</v>
      </c>
      <c r="E34" s="42" t="n">
        <v>130</v>
      </c>
      <c r="F34" s="43" t="n">
        <v>310.769230769231</v>
      </c>
      <c r="G34" s="41" t="n">
        <v>947</v>
      </c>
      <c r="H34" s="42" t="n">
        <v>279</v>
      </c>
      <c r="I34" s="43" t="n">
        <v>239.426523297491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1781</v>
      </c>
      <c r="E35" s="49" t="n">
        <v>1142</v>
      </c>
      <c r="F35" s="43" t="n">
        <v>55.954465849387</v>
      </c>
      <c r="G35" s="41" t="n">
        <v>3905</v>
      </c>
      <c r="H35" s="49" t="n">
        <v>1868</v>
      </c>
      <c r="I35" s="43" t="n">
        <v>109.047109207709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243</v>
      </c>
      <c r="E36" s="42" t="n">
        <v>102</v>
      </c>
      <c r="F36" s="43" t="n">
        <v>138.235294117647</v>
      </c>
      <c r="G36" s="41" t="n">
        <v>456</v>
      </c>
      <c r="H36" s="42" t="n">
        <v>297</v>
      </c>
      <c r="I36" s="43" t="n">
        <v>53.5353535353535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41</v>
      </c>
      <c r="E37" s="49" t="n">
        <v>153</v>
      </c>
      <c r="F37" s="43" t="n">
        <v>-73.202614379085</v>
      </c>
      <c r="G37" s="41" t="n">
        <v>95</v>
      </c>
      <c r="H37" s="49" t="n">
        <v>203</v>
      </c>
      <c r="I37" s="43" t="n">
        <v>-53.2019704433498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141</v>
      </c>
      <c r="E38" s="49" t="n">
        <v>143</v>
      </c>
      <c r="F38" s="43" t="n">
        <v>-1.3986013986014</v>
      </c>
      <c r="G38" s="41" t="n">
        <v>264</v>
      </c>
      <c r="H38" s="49" t="n">
        <v>246</v>
      </c>
      <c r="I38" s="43" t="n">
        <v>7.31707317073171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2698</v>
      </c>
      <c r="E39" s="42" t="n">
        <v>1105</v>
      </c>
      <c r="F39" s="43" t="n">
        <v>144.162895927602</v>
      </c>
      <c r="G39" s="41" t="n">
        <v>5452</v>
      </c>
      <c r="H39" s="42" t="n">
        <v>2258</v>
      </c>
      <c r="I39" s="43" t="n">
        <v>141.452612931798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4274</v>
      </c>
      <c r="E40" s="49" t="n">
        <v>994</v>
      </c>
      <c r="F40" s="43" t="n">
        <v>329.979879275654</v>
      </c>
      <c r="G40" s="41" t="n">
        <v>8365</v>
      </c>
      <c r="H40" s="42" t="n">
        <v>2244</v>
      </c>
      <c r="I40" s="43" t="n">
        <v>272.77183600713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5978</v>
      </c>
      <c r="E41" s="42" t="n">
        <v>3575</v>
      </c>
      <c r="F41" s="43" t="n">
        <v>67.2167832167832</v>
      </c>
      <c r="G41" s="41" t="n">
        <v>11975</v>
      </c>
      <c r="H41" s="42" t="n">
        <v>7470</v>
      </c>
      <c r="I41" s="51" t="n">
        <v>60.3078982597055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63589</v>
      </c>
      <c r="E42" s="54" t="n">
        <v>32163</v>
      </c>
      <c r="F42" s="55" t="n">
        <v>97.7085470882691</v>
      </c>
      <c r="G42" s="53" t="n">
        <v>125344</v>
      </c>
      <c r="H42" s="54" t="n">
        <v>65672</v>
      </c>
      <c r="I42" s="55" t="n">
        <v>90.8636861980753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61868</v>
      </c>
      <c r="E43" s="59" t="n">
        <v>31062</v>
      </c>
      <c r="F43" s="60" t="n">
        <v>99.1758418646578</v>
      </c>
      <c r="G43" s="58" t="n">
        <v>122117</v>
      </c>
      <c r="H43" s="59" t="n">
        <v>63518</v>
      </c>
      <c r="I43" s="61" t="n">
        <v>92.2557385308102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1721</v>
      </c>
      <c r="E44" s="59" t="n">
        <v>1101</v>
      </c>
      <c r="F44" s="60" t="n">
        <v>56.3124432334242</v>
      </c>
      <c r="G44" s="58" t="n">
        <v>3227</v>
      </c>
      <c r="H44" s="59" t="n">
        <v>2154</v>
      </c>
      <c r="I44" s="61" t="n">
        <v>49.8142989786444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215</v>
      </c>
      <c r="E45" s="64" t="n">
        <v>183</v>
      </c>
      <c r="F45" s="65" t="n">
        <v>17.4863387978142</v>
      </c>
      <c r="G45" s="63" t="n">
        <v>423</v>
      </c>
      <c r="H45" s="64" t="n">
        <v>284</v>
      </c>
      <c r="I45" s="65" t="n">
        <v>48.943661971831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16545</v>
      </c>
      <c r="E46" s="64" t="n">
        <v>10451</v>
      </c>
      <c r="F46" s="65" t="n">
        <v>58.3102095493254</v>
      </c>
      <c r="G46" s="63" t="n">
        <v>35200</v>
      </c>
      <c r="H46" s="64" t="n">
        <v>20145</v>
      </c>
      <c r="I46" s="65" t="n">
        <v>74.7331844130057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2914</v>
      </c>
      <c r="E47" s="64" t="n">
        <v>1103</v>
      </c>
      <c r="F47" s="65" t="n">
        <v>164.188576609247</v>
      </c>
      <c r="G47" s="63" t="n">
        <v>5938</v>
      </c>
      <c r="H47" s="64" t="n">
        <v>2428</v>
      </c>
      <c r="I47" s="65" t="n">
        <v>144.563426688633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19674</v>
      </c>
      <c r="E48" s="68" t="n">
        <v>11737</v>
      </c>
      <c r="F48" s="69" t="n">
        <v>67.62375394053</v>
      </c>
      <c r="G48" s="67" t="n">
        <v>41561</v>
      </c>
      <c r="H48" s="68" t="n">
        <v>22857</v>
      </c>
      <c r="I48" s="69" t="n">
        <v>81.8305114406965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83263</v>
      </c>
      <c r="E49" s="71" t="n">
        <v>43900</v>
      </c>
      <c r="F49" s="72" t="n">
        <v>89.6651480637813</v>
      </c>
      <c r="G49" s="70" t="n">
        <v>166905</v>
      </c>
      <c r="H49" s="71" t="n">
        <v>88529</v>
      </c>
      <c r="I49" s="72" t="n">
        <v>88.5314416744795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81542</v>
      </c>
      <c r="E50" s="74" t="n">
        <v>42799</v>
      </c>
      <c r="F50" s="75" t="n">
        <v>90.5231430640903</v>
      </c>
      <c r="G50" s="73" t="n">
        <v>163678</v>
      </c>
      <c r="H50" s="74" t="n">
        <v>86375</v>
      </c>
      <c r="I50" s="75" t="n">
        <v>89.4969609261939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42</v>
      </c>
      <c r="D52" s="78"/>
      <c r="E52" s="78"/>
      <c r="F52" s="78"/>
      <c r="G52" s="78"/>
      <c r="H52" s="78"/>
      <c r="I52" s="78"/>
      <c r="J52" s="80"/>
    </row>
    <row r="53" customFormat="false" ht="15.75" hidden="false" customHeight="true" outlineLevel="0" collapsed="false">
      <c r="C53" s="79" t="s">
        <v>43</v>
      </c>
      <c r="D53" s="80"/>
      <c r="E53" s="80"/>
      <c r="F53" s="80"/>
      <c r="G53" s="80"/>
      <c r="H53" s="80"/>
      <c r="I53" s="80"/>
      <c r="J53" s="77"/>
    </row>
    <row r="54" customFormat="false" ht="15.75" hidden="false" customHeight="true" outlineLevel="0" collapsed="false">
      <c r="C54" s="81"/>
      <c r="D54" s="78"/>
      <c r="E54" s="77"/>
      <c r="F54" s="82"/>
      <c r="G54" s="77"/>
      <c r="H54" s="77"/>
      <c r="I54" s="83"/>
    </row>
    <row r="55" customFormat="false" ht="15.75" hidden="false" customHeight="true" outlineLevel="0" collapsed="false">
      <c r="D55" s="84"/>
      <c r="E55" s="84"/>
      <c r="F55" s="84"/>
      <c r="G55" s="84"/>
      <c r="H55" s="84"/>
      <c r="I55" s="84"/>
      <c r="J55" s="26"/>
    </row>
    <row r="56" customFormat="false" ht="15.75" hidden="false" customHeight="true" outlineLevel="0" collapsed="false">
      <c r="C56" s="85"/>
      <c r="D56" s="84"/>
      <c r="E56" s="84"/>
      <c r="F56" s="84"/>
      <c r="G56" s="84"/>
      <c r="H56" s="84"/>
      <c r="I56" s="84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B58" s="86"/>
      <c r="C58" s="85"/>
      <c r="J58" s="84"/>
    </row>
    <row r="59" customFormat="false" ht="15.75" hidden="false" customHeight="true" outlineLevel="0" collapsed="false">
      <c r="A59" s="87" t="s">
        <v>44</v>
      </c>
      <c r="B59" s="86"/>
      <c r="C59" s="85"/>
      <c r="J59" s="84"/>
    </row>
    <row r="60" customFormat="false" ht="15.75" hidden="false" customHeight="true" outlineLevel="0" collapsed="false">
      <c r="A60" s="87"/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 t="s">
        <v>45</v>
      </c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/>
      <c r="B62" s="91" t="s">
        <v>46</v>
      </c>
      <c r="C62" s="91"/>
      <c r="D62" s="91"/>
      <c r="E62" s="91"/>
      <c r="F62" s="91"/>
      <c r="G62" s="91"/>
      <c r="H62" s="91"/>
      <c r="I62" s="91"/>
      <c r="J62" s="91"/>
    </row>
    <row r="63" customFormat="false" ht="15.75" hidden="false" customHeight="true" outlineLevel="0" collapsed="false">
      <c r="A63" s="87"/>
      <c r="C63" s="92" t="s">
        <v>47</v>
      </c>
      <c r="D63" s="92"/>
      <c r="E63" s="92"/>
      <c r="F63" s="92"/>
      <c r="G63" s="92"/>
      <c r="H63" s="92"/>
      <c r="I63" s="92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 t="s">
        <v>49</v>
      </c>
      <c r="L65" s="84"/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51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9">
    <mergeCell ref="D1:I2"/>
    <mergeCell ref="D4:I7"/>
    <mergeCell ref="D9:I9"/>
    <mergeCell ref="D10:I10"/>
    <mergeCell ref="C13:I13"/>
    <mergeCell ref="D15:H15"/>
    <mergeCell ref="B62:J62"/>
    <mergeCell ref="C63:I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8"/>
  <sheetViews>
    <sheetView showFormulas="false" showGridLines="false" showRowColHeaders="true" showZeros="true" rightToLeft="false" tabSelected="false" showOutlineSymbols="true" defaultGridColor="true" view="pageBreakPreview" topLeftCell="B25" colorId="64" zoomScale="140" zoomScaleNormal="100" zoomScalePageLayoutView="140" workbookViewId="0">
      <selection pane="topLeft" activeCell="E29" activeCellId="0" sqref="E29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53</v>
      </c>
      <c r="E9" s="14"/>
      <c r="F9" s="14"/>
      <c r="G9" s="14"/>
      <c r="H9" s="14"/>
      <c r="I9" s="14"/>
      <c r="J9" s="15"/>
      <c r="K9" s="16"/>
    </row>
    <row r="10" customFormat="false" ht="15.75" hidden="false" customHeight="fals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2"/>
      <c r="D13" s="22"/>
      <c r="E13" s="22"/>
      <c r="F13" s="22"/>
      <c r="G13" s="22"/>
      <c r="H13" s="22"/>
      <c r="I13" s="22"/>
      <c r="J13" s="23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415</v>
      </c>
      <c r="E18" s="38" t="n">
        <v>706</v>
      </c>
      <c r="F18" s="39" t="n">
        <v>-41.2181303116147</v>
      </c>
      <c r="G18" s="37" t="n">
        <v>898</v>
      </c>
      <c r="H18" s="38" t="n">
        <v>1359</v>
      </c>
      <c r="I18" s="39" t="n">
        <v>-33.9220014716703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2053</v>
      </c>
      <c r="E19" s="42" t="n">
        <v>2899</v>
      </c>
      <c r="F19" s="43" t="n">
        <v>-29.182476716109</v>
      </c>
      <c r="G19" s="41" t="n">
        <v>4175</v>
      </c>
      <c r="H19" s="42" t="n">
        <v>5966</v>
      </c>
      <c r="I19" s="43" t="n">
        <v>-30.0201139792156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8</v>
      </c>
      <c r="E20" s="42" t="n">
        <v>8</v>
      </c>
      <c r="F20" s="44" t="n">
        <v>0</v>
      </c>
      <c r="G20" s="41" t="n">
        <v>26</v>
      </c>
      <c r="H20" s="42" t="n">
        <v>15</v>
      </c>
      <c r="I20" s="43" t="n">
        <v>73.3333333333333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5" t="n">
        <v>80</v>
      </c>
      <c r="E21" s="46" t="n">
        <v>105</v>
      </c>
      <c r="F21" s="44" t="n">
        <v>-23.8095238095238</v>
      </c>
      <c r="G21" s="45" t="n">
        <v>134</v>
      </c>
      <c r="H21" s="46" t="n">
        <v>179</v>
      </c>
      <c r="I21" s="43" t="n">
        <v>-25.1396648044693</v>
      </c>
      <c r="J21" s="26"/>
      <c r="M21" s="24"/>
    </row>
    <row r="22" customFormat="false" ht="15.75" hidden="false" customHeight="true" outlineLevel="0" collapsed="false">
      <c r="C22" s="40" t="s">
        <v>12</v>
      </c>
      <c r="D22" s="45" t="n">
        <v>534</v>
      </c>
      <c r="E22" s="46" t="n">
        <v>803</v>
      </c>
      <c r="F22" s="43" t="n">
        <v>-33.4993773349938</v>
      </c>
      <c r="G22" s="45" t="n">
        <v>1755</v>
      </c>
      <c r="H22" s="46" t="n">
        <v>1653</v>
      </c>
      <c r="I22" s="43" t="n">
        <v>6.17059891107078</v>
      </c>
      <c r="J22" s="26"/>
      <c r="M22" s="24"/>
    </row>
    <row r="23" customFormat="false" ht="15.75" hidden="false" customHeight="true" outlineLevel="0" collapsed="false">
      <c r="C23" s="40" t="s">
        <v>13</v>
      </c>
      <c r="D23" s="45" t="n">
        <v>8</v>
      </c>
      <c r="E23" s="46" t="n">
        <v>8</v>
      </c>
      <c r="F23" s="43" t="n">
        <v>0</v>
      </c>
      <c r="G23" s="45" t="n">
        <v>12</v>
      </c>
      <c r="H23" s="46" t="n">
        <v>17</v>
      </c>
      <c r="I23" s="43" t="n">
        <v>-29.4117647058824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1068</v>
      </c>
      <c r="E24" s="46" t="n">
        <v>1568</v>
      </c>
      <c r="F24" s="43" t="n">
        <v>-31.8877551020408</v>
      </c>
      <c r="G24" s="41" t="n">
        <v>2404</v>
      </c>
      <c r="H24" s="42" t="n">
        <v>2877</v>
      </c>
      <c r="I24" s="43" t="n">
        <v>-16.4407368786931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3970</v>
      </c>
      <c r="E25" s="42" t="n">
        <v>3523</v>
      </c>
      <c r="F25" s="43" t="n">
        <v>12.6880499574227</v>
      </c>
      <c r="G25" s="41" t="n">
        <v>7904</v>
      </c>
      <c r="H25" s="42" t="n">
        <v>7109</v>
      </c>
      <c r="I25" s="43" t="n">
        <v>11.1830074553383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9143</v>
      </c>
      <c r="E26" s="42" t="n">
        <v>8236</v>
      </c>
      <c r="F26" s="43" t="n">
        <v>11.0126274890724</v>
      </c>
      <c r="G26" s="41" t="n">
        <v>16525</v>
      </c>
      <c r="H26" s="42" t="n">
        <v>16683</v>
      </c>
      <c r="I26" s="43" t="n">
        <v>-0.947071869567824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66</v>
      </c>
      <c r="E27" s="42" t="n">
        <v>75</v>
      </c>
      <c r="F27" s="43" t="n">
        <v>-12</v>
      </c>
      <c r="G27" s="41" t="n">
        <v>125</v>
      </c>
      <c r="H27" s="42" t="n">
        <v>124</v>
      </c>
      <c r="I27" s="43" t="n">
        <v>0.806451612903226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213</v>
      </c>
      <c r="E28" s="42" t="n">
        <v>240</v>
      </c>
      <c r="F28" s="43" t="n">
        <v>-11.25</v>
      </c>
      <c r="G28" s="41" t="n">
        <v>445</v>
      </c>
      <c r="H28" s="42" t="n">
        <v>410</v>
      </c>
      <c r="I28" s="43" t="n">
        <v>8.53658536585366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217</v>
      </c>
      <c r="E29" s="42" t="n">
        <v>142</v>
      </c>
      <c r="F29" s="43" t="n">
        <v>52.8169014084507</v>
      </c>
      <c r="G29" s="41" t="n">
        <v>833</v>
      </c>
      <c r="H29" s="42" t="n">
        <v>433</v>
      </c>
      <c r="I29" s="43" t="n">
        <v>92.378752886836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1417</v>
      </c>
      <c r="E30" s="42" t="n">
        <v>1196</v>
      </c>
      <c r="F30" s="44" t="n">
        <v>18.4782608695652</v>
      </c>
      <c r="G30" s="41" t="n">
        <v>2500</v>
      </c>
      <c r="H30" s="42" t="n">
        <v>2122</v>
      </c>
      <c r="I30" s="44" t="n">
        <v>17.813383600377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3</v>
      </c>
      <c r="E31" s="42" t="n">
        <v>5</v>
      </c>
      <c r="F31" s="43" t="n">
        <v>-40</v>
      </c>
      <c r="G31" s="41" t="n">
        <v>4</v>
      </c>
      <c r="H31" s="42" t="n">
        <v>12</v>
      </c>
      <c r="I31" s="43" t="n">
        <v>-66.6666666666667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55</v>
      </c>
      <c r="D32" s="45" t="s">
        <v>56</v>
      </c>
      <c r="E32" s="46" t="s">
        <v>56</v>
      </c>
      <c r="F32" s="44"/>
      <c r="G32" s="45" t="s">
        <v>56</v>
      </c>
      <c r="H32" s="46" t="s">
        <v>56</v>
      </c>
      <c r="I32" s="43"/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1128</v>
      </c>
      <c r="E33" s="42" t="n">
        <v>650</v>
      </c>
      <c r="F33" s="43" t="n">
        <v>73.5384615384615</v>
      </c>
      <c r="G33" s="41" t="n">
        <v>2846</v>
      </c>
      <c r="H33" s="42" t="n">
        <v>1349</v>
      </c>
      <c r="I33" s="43" t="n">
        <v>110.971089696071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203</v>
      </c>
      <c r="E34" s="42" t="n">
        <v>209</v>
      </c>
      <c r="F34" s="43" t="n">
        <v>-2.87081339712919</v>
      </c>
      <c r="G34" s="41" t="n">
        <v>410</v>
      </c>
      <c r="H34" s="42" t="n">
        <v>406</v>
      </c>
      <c r="I34" s="43" t="n">
        <v>0.985221674876847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1157</v>
      </c>
      <c r="E35" s="49" t="n">
        <v>1011</v>
      </c>
      <c r="F35" s="43" t="n">
        <v>14.4411473788328</v>
      </c>
      <c r="G35" s="41" t="n">
        <v>2083</v>
      </c>
      <c r="H35" s="49" t="n">
        <v>1805</v>
      </c>
      <c r="I35" s="43" t="n">
        <v>15.4016620498615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57</v>
      </c>
      <c r="D36" s="45" t="s">
        <v>56</v>
      </c>
      <c r="E36" s="46" t="s">
        <v>56</v>
      </c>
      <c r="F36" s="44"/>
      <c r="G36" s="45" t="s">
        <v>56</v>
      </c>
      <c r="H36" s="46" t="s">
        <v>56</v>
      </c>
      <c r="I36" s="43"/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58</v>
      </c>
      <c r="D37" s="45" t="n">
        <v>42</v>
      </c>
      <c r="E37" s="46" t="n">
        <v>0</v>
      </c>
      <c r="F37" s="44" t="e">
        <f aca="false">#DIV/0!</f>
        <v>#DIV/0!</v>
      </c>
      <c r="G37" s="45" t="n">
        <v>94</v>
      </c>
      <c r="H37" s="46" t="n">
        <v>0</v>
      </c>
      <c r="I37" s="43" t="e">
        <f aca="false">#DIV/0!</f>
        <v>#DIV/0!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18</v>
      </c>
      <c r="E38" s="49" t="n">
        <v>47</v>
      </c>
      <c r="F38" s="43" t="n">
        <v>-61.7021276595745</v>
      </c>
      <c r="G38" s="41" t="n">
        <v>48</v>
      </c>
      <c r="H38" s="49" t="n">
        <v>114</v>
      </c>
      <c r="I38" s="43" t="n">
        <v>-57.8947368421053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1776</v>
      </c>
      <c r="E39" s="42" t="n">
        <v>1714</v>
      </c>
      <c r="F39" s="43" t="n">
        <v>3.61726954492415</v>
      </c>
      <c r="G39" s="41" t="n">
        <v>3506</v>
      </c>
      <c r="H39" s="42" t="n">
        <v>2763</v>
      </c>
      <c r="I39" s="43" t="n">
        <v>26.891060441549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4891</v>
      </c>
      <c r="E40" s="49" t="n">
        <v>5690</v>
      </c>
      <c r="F40" s="43" t="n">
        <v>-14.0421792618629</v>
      </c>
      <c r="G40" s="41" t="n">
        <v>10606</v>
      </c>
      <c r="H40" s="42" t="n">
        <v>10511</v>
      </c>
      <c r="I40" s="43" t="n">
        <v>0.903815050899058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6554</v>
      </c>
      <c r="E41" s="42" t="n">
        <v>11655</v>
      </c>
      <c r="F41" s="43" t="n">
        <v>-43.7666237666238</v>
      </c>
      <c r="G41" s="41" t="n">
        <v>15136</v>
      </c>
      <c r="H41" s="42" t="n">
        <v>21922</v>
      </c>
      <c r="I41" s="51" t="n">
        <v>-30.9552048170787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34964</v>
      </c>
      <c r="E42" s="54" t="n">
        <v>40490</v>
      </c>
      <c r="F42" s="55" t="n">
        <v>-13.6478142751297</v>
      </c>
      <c r="G42" s="53" t="n">
        <v>72469</v>
      </c>
      <c r="H42" s="54" t="n">
        <v>77829</v>
      </c>
      <c r="I42" s="55" t="n">
        <v>-6.88689306042735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34389</v>
      </c>
      <c r="E43" s="59" t="n">
        <v>39868</v>
      </c>
      <c r="F43" s="60" t="n">
        <v>-13.7428514096519</v>
      </c>
      <c r="G43" s="58" t="n">
        <v>71296</v>
      </c>
      <c r="H43" s="59" t="n">
        <v>76676</v>
      </c>
      <c r="I43" s="61" t="n">
        <v>-7.01653711722051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575</v>
      </c>
      <c r="E44" s="59" t="n">
        <v>622</v>
      </c>
      <c r="F44" s="60" t="n">
        <v>-7.55627009646302</v>
      </c>
      <c r="G44" s="58" t="n">
        <v>1173</v>
      </c>
      <c r="H44" s="59" t="n">
        <v>1153</v>
      </c>
      <c r="I44" s="61" t="n">
        <v>1.73460537727667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337</v>
      </c>
      <c r="E45" s="64" t="n">
        <v>609</v>
      </c>
      <c r="F45" s="98" t="n">
        <v>-44.6633825944171</v>
      </c>
      <c r="G45" s="63" t="n">
        <v>629</v>
      </c>
      <c r="H45" s="64" t="n">
        <v>1094</v>
      </c>
      <c r="I45" s="99" t="n">
        <v>-42.5045703839123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4036</v>
      </c>
      <c r="E46" s="64" t="n">
        <v>9156</v>
      </c>
      <c r="F46" s="65" t="n">
        <v>-55.9196155526431</v>
      </c>
      <c r="G46" s="63" t="n">
        <v>8776</v>
      </c>
      <c r="H46" s="64" t="n">
        <v>15644</v>
      </c>
      <c r="I46" s="65" t="n">
        <v>-43.9018153924827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753</v>
      </c>
      <c r="E47" s="64" t="n">
        <v>1127</v>
      </c>
      <c r="F47" s="65" t="n">
        <v>-33.1854480922804</v>
      </c>
      <c r="G47" s="63" t="n">
        <v>1535</v>
      </c>
      <c r="H47" s="64" t="n">
        <v>2051</v>
      </c>
      <c r="I47" s="65" t="n">
        <v>-25.1584592881521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5126</v>
      </c>
      <c r="E48" s="68" t="n">
        <v>10892</v>
      </c>
      <c r="F48" s="69" t="n">
        <v>-52.9379360998898</v>
      </c>
      <c r="G48" s="67" t="n">
        <v>10940</v>
      </c>
      <c r="H48" s="68" t="n">
        <v>18789</v>
      </c>
      <c r="I48" s="69" t="n">
        <v>-41.774442492948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40090</v>
      </c>
      <c r="E49" s="71" t="n">
        <v>51382</v>
      </c>
      <c r="F49" s="72" t="n">
        <v>-21.9765676696119</v>
      </c>
      <c r="G49" s="70" t="n">
        <v>83409</v>
      </c>
      <c r="H49" s="71" t="n">
        <v>96618</v>
      </c>
      <c r="I49" s="72" t="n">
        <v>-13.6713655840527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39515</v>
      </c>
      <c r="E50" s="74" t="n">
        <v>50760</v>
      </c>
      <c r="F50" s="75" t="n">
        <v>-22.1532702915682</v>
      </c>
      <c r="G50" s="73" t="n">
        <v>82236</v>
      </c>
      <c r="H50" s="74" t="n">
        <v>95465</v>
      </c>
      <c r="I50" s="75" t="n">
        <v>-13.857434661918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59</v>
      </c>
      <c r="D52" s="78"/>
      <c r="E52" s="78"/>
      <c r="F52" s="78"/>
      <c r="G52" s="78"/>
      <c r="H52" s="78"/>
      <c r="I52" s="78"/>
      <c r="J52" s="80"/>
    </row>
    <row r="53" customFormat="false" ht="15.75" hidden="false" customHeight="true" outlineLevel="0" collapsed="false">
      <c r="C53" s="79" t="s">
        <v>60</v>
      </c>
      <c r="D53" s="80"/>
      <c r="E53" s="80"/>
      <c r="F53" s="80"/>
      <c r="G53" s="80"/>
      <c r="H53" s="80"/>
      <c r="I53" s="80"/>
      <c r="J53" s="77"/>
    </row>
    <row r="54" customFormat="false" ht="15.75" hidden="false" customHeight="true" outlineLevel="0" collapsed="false">
      <c r="C54" s="79" t="s">
        <v>61</v>
      </c>
      <c r="D54" s="78"/>
      <c r="E54" s="77"/>
      <c r="F54" s="82"/>
      <c r="G54" s="77"/>
      <c r="H54" s="77"/>
      <c r="I54" s="83"/>
    </row>
    <row r="56" customFormat="false" ht="15.75" hidden="false" customHeight="true" outlineLevel="0" collapsed="false">
      <c r="D56" s="84"/>
      <c r="E56" s="84"/>
      <c r="F56" s="84"/>
      <c r="G56" s="84"/>
      <c r="H56" s="84"/>
      <c r="I56" s="84"/>
      <c r="J56" s="26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B58" s="86"/>
      <c r="C58" s="85"/>
      <c r="J58" s="84"/>
    </row>
    <row r="59" customFormat="false" ht="15.75" hidden="false" customHeight="true" outlineLevel="0" collapsed="false">
      <c r="B59" s="86"/>
      <c r="C59" s="85"/>
      <c r="J59" s="84"/>
    </row>
    <row r="60" customFormat="false" ht="15.75" hidden="false" customHeight="true" outlineLevel="0" collapsed="false">
      <c r="A60" s="87"/>
      <c r="B60" s="86"/>
      <c r="C60" s="85"/>
      <c r="J60" s="84"/>
    </row>
    <row r="61" customFormat="false" ht="15.75" hidden="false" customHeight="true" outlineLevel="0" collapsed="false">
      <c r="A61" s="89"/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62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 t="s">
        <v>45</v>
      </c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/>
      <c r="L65" s="84"/>
    </row>
    <row r="66" customFormat="false" ht="15.75" hidden="false" customHeight="true" outlineLevel="0" collapsed="false">
      <c r="A66" s="87" t="s">
        <v>63</v>
      </c>
      <c r="B66" s="94"/>
      <c r="C66" s="94"/>
      <c r="D66" s="94"/>
      <c r="E66" s="94"/>
      <c r="F66" s="94"/>
      <c r="G66" s="94"/>
      <c r="H66" s="94"/>
      <c r="I66" s="94"/>
      <c r="J66" s="95" t="s">
        <v>64</v>
      </c>
    </row>
    <row r="67" customFormat="false" ht="15.75" hidden="false" customHeight="true" outlineLevel="0" collapsed="false">
      <c r="A67" s="87" t="s">
        <v>50</v>
      </c>
      <c r="B67" s="96"/>
      <c r="C67" s="96"/>
      <c r="D67" s="97"/>
      <c r="E67" s="97"/>
      <c r="F67" s="97"/>
      <c r="G67" s="97"/>
      <c r="H67" s="97"/>
      <c r="I67" s="97"/>
      <c r="M67" s="90"/>
    </row>
    <row r="68" customFormat="false" ht="15.75" hidden="false" customHeight="true" outlineLevel="0" collapsed="false">
      <c r="A68" s="96" t="s">
        <v>52</v>
      </c>
      <c r="B68" s="96"/>
      <c r="D68" s="97"/>
      <c r="E68" s="97"/>
      <c r="F68" s="97"/>
      <c r="G68" s="97"/>
      <c r="H68" s="97"/>
      <c r="I68" s="97"/>
      <c r="J68" s="100"/>
      <c r="K68" s="100"/>
      <c r="L68" s="100"/>
      <c r="M68" s="100"/>
      <c r="O68" s="100"/>
    </row>
  </sheetData>
  <mergeCells count="8">
    <mergeCell ref="D1:I2"/>
    <mergeCell ref="D4:I7"/>
    <mergeCell ref="D9:I9"/>
    <mergeCell ref="D10:I10"/>
    <mergeCell ref="C13:I13"/>
    <mergeCell ref="D15:H15"/>
    <mergeCell ref="B63:J63"/>
    <mergeCell ref="C64:I64"/>
  </mergeCells>
  <conditionalFormatting sqref="D18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8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G18" activeCellId="0" sqref="G18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65</v>
      </c>
      <c r="E9" s="14"/>
      <c r="F9" s="14"/>
      <c r="G9" s="14"/>
      <c r="H9" s="14"/>
      <c r="I9" s="14"/>
      <c r="J9" s="15"/>
      <c r="K9" s="16"/>
    </row>
    <row r="10" customFormat="false" ht="15.75" hidden="false" customHeight="fals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D12" s="25"/>
      <c r="E12" s="25"/>
      <c r="F12" s="25"/>
      <c r="G12" s="25"/>
      <c r="H12" s="25"/>
      <c r="I12" s="25"/>
      <c r="J12" s="21"/>
    </row>
    <row r="13" customFormat="false" ht="15.75" hidden="false" customHeight="true" outlineLevel="0" collapsed="false">
      <c r="C13" s="25"/>
      <c r="D13" s="25"/>
      <c r="E13" s="25"/>
      <c r="F13" s="25"/>
      <c r="G13" s="25"/>
      <c r="H13" s="25"/>
      <c r="I13" s="25"/>
      <c r="J13" s="23"/>
      <c r="M13" s="24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2781</v>
      </c>
      <c r="E18" s="38" t="n">
        <v>2195</v>
      </c>
      <c r="F18" s="39" t="n">
        <v>26.6970387243736</v>
      </c>
      <c r="G18" s="37" t="n">
        <v>5811</v>
      </c>
      <c r="H18" s="38" t="n">
        <v>4447</v>
      </c>
      <c r="I18" s="39" t="n">
        <v>30.6723633910501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4458</v>
      </c>
      <c r="E19" s="42" t="n">
        <v>3690</v>
      </c>
      <c r="F19" s="43" t="n">
        <v>20.8130081300813</v>
      </c>
      <c r="G19" s="41" t="n">
        <v>8776</v>
      </c>
      <c r="H19" s="42" t="n">
        <v>7671</v>
      </c>
      <c r="I19" s="43" t="n">
        <v>14.4049015773693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55</v>
      </c>
      <c r="E20" s="42" t="n">
        <v>24</v>
      </c>
      <c r="F20" s="44" t="n">
        <v>129.166666666667</v>
      </c>
      <c r="G20" s="41" t="n">
        <v>167</v>
      </c>
      <c r="H20" s="42" t="n">
        <v>79</v>
      </c>
      <c r="I20" s="43" t="n">
        <v>111.392405063291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297</v>
      </c>
      <c r="E21" s="42" t="n">
        <v>290</v>
      </c>
      <c r="F21" s="43" t="n">
        <v>2.41379310344828</v>
      </c>
      <c r="G21" s="41" t="n">
        <v>494</v>
      </c>
      <c r="H21" s="42" t="n">
        <v>497</v>
      </c>
      <c r="I21" s="43" t="n">
        <v>-0.603621730382294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2122</v>
      </c>
      <c r="E22" s="42" t="n">
        <v>1133</v>
      </c>
      <c r="F22" s="43" t="n">
        <v>87.2903795233892</v>
      </c>
      <c r="G22" s="41" t="n">
        <v>4350</v>
      </c>
      <c r="H22" s="42" t="n">
        <v>2177</v>
      </c>
      <c r="I22" s="43" t="n">
        <v>99.8162609095085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33</v>
      </c>
      <c r="E23" s="42" t="n">
        <v>30</v>
      </c>
      <c r="F23" s="43" t="n">
        <v>10</v>
      </c>
      <c r="G23" s="41" t="n">
        <v>54</v>
      </c>
      <c r="H23" s="42" t="n">
        <v>51</v>
      </c>
      <c r="I23" s="43" t="n">
        <v>5.88235294117647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1590</v>
      </c>
      <c r="E24" s="46" t="n">
        <v>1745</v>
      </c>
      <c r="F24" s="43" t="n">
        <v>-8.88252148997135</v>
      </c>
      <c r="G24" s="41" t="n">
        <v>3399</v>
      </c>
      <c r="H24" s="42" t="n">
        <v>3229</v>
      </c>
      <c r="I24" s="43" t="n">
        <v>5.26478786001858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14425</v>
      </c>
      <c r="E25" s="42" t="n">
        <v>10599</v>
      </c>
      <c r="F25" s="43" t="n">
        <v>36.0977450702896</v>
      </c>
      <c r="G25" s="41" t="n">
        <v>28911</v>
      </c>
      <c r="H25" s="42" t="n">
        <v>21500</v>
      </c>
      <c r="I25" s="43" t="n">
        <v>34.4697674418605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24358</v>
      </c>
      <c r="E26" s="42" t="n">
        <v>16406</v>
      </c>
      <c r="F26" s="43" t="n">
        <v>48.4700719249055</v>
      </c>
      <c r="G26" s="41" t="n">
        <v>47684</v>
      </c>
      <c r="H26" s="42" t="n">
        <v>33980</v>
      </c>
      <c r="I26" s="43" t="n">
        <v>40.3296056503826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132</v>
      </c>
      <c r="E27" s="42" t="n">
        <v>101</v>
      </c>
      <c r="F27" s="43" t="n">
        <v>30.6930693069307</v>
      </c>
      <c r="G27" s="41" t="n">
        <v>229</v>
      </c>
      <c r="H27" s="42" t="n">
        <v>168</v>
      </c>
      <c r="I27" s="43" t="n">
        <v>36.3095238095238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633</v>
      </c>
      <c r="E28" s="42" t="n">
        <v>538</v>
      </c>
      <c r="F28" s="43" t="n">
        <v>17.6579925650558</v>
      </c>
      <c r="G28" s="41" t="n">
        <v>1246</v>
      </c>
      <c r="H28" s="42" t="n">
        <v>1019</v>
      </c>
      <c r="I28" s="43" t="n">
        <v>22.2767419038273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736</v>
      </c>
      <c r="E29" s="42" t="n">
        <v>389</v>
      </c>
      <c r="F29" s="43" t="n">
        <v>89.2030848329049</v>
      </c>
      <c r="G29" s="41" t="n">
        <v>2787</v>
      </c>
      <c r="H29" s="42" t="n">
        <v>962</v>
      </c>
      <c r="I29" s="43" t="n">
        <v>189.70893970894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5274</v>
      </c>
      <c r="E30" s="42" t="n">
        <v>2510</v>
      </c>
      <c r="F30" s="44" t="n">
        <v>110.119521912351</v>
      </c>
      <c r="G30" s="41" t="n">
        <v>7542</v>
      </c>
      <c r="H30" s="42" t="n">
        <v>4377</v>
      </c>
      <c r="I30" s="44" t="n">
        <v>72.3098012337217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25</v>
      </c>
      <c r="E31" s="42" t="n">
        <v>33</v>
      </c>
      <c r="F31" s="43" t="n">
        <v>-24.2424242424242</v>
      </c>
      <c r="G31" s="41" t="n">
        <v>50</v>
      </c>
      <c r="H31" s="42" t="n">
        <v>51</v>
      </c>
      <c r="I31" s="43" t="n">
        <v>-1.96078431372549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31</v>
      </c>
      <c r="E32" s="42" t="n">
        <v>24</v>
      </c>
      <c r="F32" s="43" t="n">
        <v>29.1666666666667</v>
      </c>
      <c r="G32" s="41" t="n">
        <v>75</v>
      </c>
      <c r="H32" s="42" t="n">
        <v>65</v>
      </c>
      <c r="I32" s="43" t="n">
        <v>15.3846153846154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11272</v>
      </c>
      <c r="E33" s="42" t="n">
        <v>5276</v>
      </c>
      <c r="F33" s="43" t="n">
        <v>113.646702047005</v>
      </c>
      <c r="G33" s="41" t="n">
        <v>22896</v>
      </c>
      <c r="H33" s="42" t="n">
        <v>10842</v>
      </c>
      <c r="I33" s="43" t="n">
        <v>111.178749308246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737</v>
      </c>
      <c r="E34" s="42" t="n">
        <v>339</v>
      </c>
      <c r="F34" s="43" t="n">
        <v>117.40412979351</v>
      </c>
      <c r="G34" s="41" t="n">
        <v>1357</v>
      </c>
      <c r="H34" s="42" t="n">
        <v>685</v>
      </c>
      <c r="I34" s="43" t="n">
        <v>98.1021897810219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2938</v>
      </c>
      <c r="E35" s="49" t="n">
        <v>2153</v>
      </c>
      <c r="F35" s="43" t="n">
        <v>36.460752438458</v>
      </c>
      <c r="G35" s="41" t="n">
        <v>5988</v>
      </c>
      <c r="H35" s="49" t="n">
        <v>3673</v>
      </c>
      <c r="I35" s="43" t="n">
        <v>63.0274979580724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243</v>
      </c>
      <c r="E36" s="42" t="n">
        <v>102</v>
      </c>
      <c r="F36" s="43" t="n">
        <v>138.235294117647</v>
      </c>
      <c r="G36" s="41" t="n">
        <v>456</v>
      </c>
      <c r="H36" s="42" t="n">
        <v>297</v>
      </c>
      <c r="I36" s="43" t="n">
        <v>53.5353535353535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83</v>
      </c>
      <c r="E37" s="49" t="n">
        <v>153</v>
      </c>
      <c r="F37" s="43" t="n">
        <v>-45.7516339869281</v>
      </c>
      <c r="G37" s="41" t="n">
        <v>189</v>
      </c>
      <c r="H37" s="49" t="n">
        <v>203</v>
      </c>
      <c r="I37" s="43" t="n">
        <v>-6.89655172413793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159</v>
      </c>
      <c r="E38" s="49" t="n">
        <v>190</v>
      </c>
      <c r="F38" s="43" t="n">
        <v>-16.3157894736842</v>
      </c>
      <c r="G38" s="41" t="n">
        <v>312</v>
      </c>
      <c r="H38" s="49" t="n">
        <v>360</v>
      </c>
      <c r="I38" s="43" t="n">
        <v>-13.3333333333333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4474</v>
      </c>
      <c r="E39" s="42" t="n">
        <v>2819</v>
      </c>
      <c r="F39" s="43" t="n">
        <v>58.7087619723306</v>
      </c>
      <c r="G39" s="41" t="n">
        <v>8958</v>
      </c>
      <c r="H39" s="42" t="n">
        <v>5021</v>
      </c>
      <c r="I39" s="43" t="n">
        <v>78.4106751643099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9165</v>
      </c>
      <c r="E40" s="49" t="n">
        <v>6684</v>
      </c>
      <c r="F40" s="43" t="n">
        <v>37.1184919210054</v>
      </c>
      <c r="G40" s="41" t="n">
        <v>18971</v>
      </c>
      <c r="H40" s="42" t="n">
        <v>12755</v>
      </c>
      <c r="I40" s="43" t="n">
        <v>48.733829870639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12532</v>
      </c>
      <c r="E41" s="42" t="n">
        <v>15230</v>
      </c>
      <c r="F41" s="43" t="n">
        <v>-17.715036112935</v>
      </c>
      <c r="G41" s="41" t="n">
        <v>27111</v>
      </c>
      <c r="H41" s="42" t="n">
        <v>29392</v>
      </c>
      <c r="I41" s="51" t="n">
        <v>-7.76061513336963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98553</v>
      </c>
      <c r="E42" s="54" t="n">
        <v>72653</v>
      </c>
      <c r="F42" s="55" t="n">
        <v>35.6489064457077</v>
      </c>
      <c r="G42" s="53" t="n">
        <v>197813</v>
      </c>
      <c r="H42" s="54" t="n">
        <v>143501</v>
      </c>
      <c r="I42" s="55" t="n">
        <v>37.8478198758197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96257</v>
      </c>
      <c r="E43" s="59" t="n">
        <v>70930</v>
      </c>
      <c r="F43" s="60" t="n">
        <v>35.7070351050331</v>
      </c>
      <c r="G43" s="58" t="n">
        <v>193413</v>
      </c>
      <c r="H43" s="59" t="n">
        <v>140194</v>
      </c>
      <c r="I43" s="61" t="n">
        <v>37.9609683723982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2296</v>
      </c>
      <c r="E44" s="59" t="n">
        <v>1723</v>
      </c>
      <c r="F44" s="60" t="n">
        <v>33.2559489262914</v>
      </c>
      <c r="G44" s="58" t="n">
        <v>4400</v>
      </c>
      <c r="H44" s="59" t="n">
        <v>3307</v>
      </c>
      <c r="I44" s="61" t="n">
        <v>33.0511037193831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552</v>
      </c>
      <c r="E45" s="64" t="n">
        <v>792</v>
      </c>
      <c r="F45" s="98" t="n">
        <v>-30.3030303030303</v>
      </c>
      <c r="G45" s="63" t="n">
        <v>1052</v>
      </c>
      <c r="H45" s="64" t="n">
        <v>1378</v>
      </c>
      <c r="I45" s="99" t="n">
        <v>-23.6574746008708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20581</v>
      </c>
      <c r="E46" s="64" t="n">
        <v>19607</v>
      </c>
      <c r="F46" s="65" t="n">
        <v>4.96761360738512</v>
      </c>
      <c r="G46" s="63" t="n">
        <v>43976</v>
      </c>
      <c r="H46" s="64" t="n">
        <v>35789</v>
      </c>
      <c r="I46" s="65" t="n">
        <v>22.8757439436698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3667</v>
      </c>
      <c r="E47" s="64" t="n">
        <v>2230</v>
      </c>
      <c r="F47" s="65" t="n">
        <v>64.4394618834081</v>
      </c>
      <c r="G47" s="63" t="n">
        <v>7473</v>
      </c>
      <c r="H47" s="64" t="n">
        <v>4479</v>
      </c>
      <c r="I47" s="65" t="n">
        <v>66.8452779638312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24800</v>
      </c>
      <c r="E48" s="68" t="n">
        <v>22629</v>
      </c>
      <c r="F48" s="69" t="n">
        <v>9.59388395421804</v>
      </c>
      <c r="G48" s="67" t="n">
        <v>52501</v>
      </c>
      <c r="H48" s="68" t="n">
        <v>41646</v>
      </c>
      <c r="I48" s="69" t="n">
        <v>26.0649282043894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123353</v>
      </c>
      <c r="E49" s="71" t="n">
        <v>95282</v>
      </c>
      <c r="F49" s="72" t="n">
        <v>29.4609684935245</v>
      </c>
      <c r="G49" s="70" t="n">
        <v>250314</v>
      </c>
      <c r="H49" s="71" t="n">
        <v>185147</v>
      </c>
      <c r="I49" s="72" t="n">
        <v>35.1974377116561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121057</v>
      </c>
      <c r="E50" s="74" t="n">
        <v>93559</v>
      </c>
      <c r="F50" s="75" t="n">
        <v>29.3910794258169</v>
      </c>
      <c r="G50" s="73" t="n">
        <v>245914</v>
      </c>
      <c r="H50" s="74" t="n">
        <v>181840</v>
      </c>
      <c r="I50" s="75" t="n">
        <v>35.2364716234052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66</v>
      </c>
      <c r="D52" s="78"/>
      <c r="E52" s="78"/>
      <c r="F52" s="78"/>
      <c r="G52" s="78"/>
      <c r="H52" s="78"/>
      <c r="I52" s="78"/>
      <c r="J52" s="80"/>
    </row>
    <row r="53" customFormat="false" ht="15.75" hidden="false" customHeight="true" outlineLevel="0" collapsed="false">
      <c r="C53" s="81"/>
      <c r="D53" s="80"/>
      <c r="E53" s="80"/>
      <c r="F53" s="80"/>
      <c r="G53" s="80"/>
      <c r="H53" s="80"/>
      <c r="I53" s="80"/>
      <c r="J53" s="77"/>
    </row>
    <row r="54" customFormat="false" ht="15.75" hidden="false" customHeight="true" outlineLevel="0" collapsed="false">
      <c r="C54" s="81"/>
      <c r="D54" s="78"/>
      <c r="E54" s="77"/>
      <c r="F54" s="82"/>
      <c r="G54" s="77"/>
      <c r="H54" s="77"/>
      <c r="I54" s="83"/>
    </row>
    <row r="56" customFormat="false" ht="15.75" hidden="false" customHeight="true" outlineLevel="0" collapsed="false">
      <c r="C56" s="85"/>
      <c r="D56" s="84"/>
      <c r="E56" s="84"/>
      <c r="F56" s="84"/>
      <c r="G56" s="84"/>
      <c r="H56" s="84"/>
      <c r="I56" s="84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B58" s="86"/>
      <c r="C58" s="85"/>
      <c r="J58" s="84"/>
    </row>
    <row r="59" customFormat="false" ht="15.75" hidden="false" customHeight="true" outlineLevel="0" collapsed="false">
      <c r="A59" s="87"/>
      <c r="B59" s="86"/>
      <c r="C59" s="85"/>
      <c r="J59" s="84"/>
    </row>
    <row r="60" customFormat="false" ht="15.75" hidden="false" customHeight="true" outlineLevel="0" collapsed="false">
      <c r="A60" s="87" t="s">
        <v>44</v>
      </c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/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62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 t="s">
        <v>45</v>
      </c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/>
      <c r="L65" s="84"/>
    </row>
    <row r="66" customFormat="false" ht="15.75" hidden="false" customHeight="true" outlineLevel="0" collapsed="false">
      <c r="A66" s="87" t="s">
        <v>63</v>
      </c>
      <c r="B66" s="94"/>
      <c r="C66" s="94"/>
      <c r="D66" s="94"/>
      <c r="E66" s="94"/>
      <c r="F66" s="94"/>
      <c r="G66" s="94"/>
      <c r="H66" s="94"/>
      <c r="I66" s="94"/>
      <c r="J66" s="95" t="s">
        <v>67</v>
      </c>
    </row>
    <row r="67" customFormat="false" ht="15.75" hidden="false" customHeight="true" outlineLevel="0" collapsed="false">
      <c r="A67" s="87" t="s">
        <v>50</v>
      </c>
      <c r="B67" s="96"/>
      <c r="C67" s="96"/>
      <c r="D67" s="97"/>
      <c r="E67" s="97"/>
      <c r="F67" s="97"/>
      <c r="G67" s="97"/>
      <c r="H67" s="97"/>
      <c r="I67" s="97"/>
      <c r="M67" s="90"/>
    </row>
    <row r="68" customFormat="false" ht="15.75" hidden="false" customHeight="true" outlineLevel="0" collapsed="false">
      <c r="A68" s="96" t="s">
        <v>52</v>
      </c>
      <c r="B68" s="96"/>
      <c r="D68" s="97"/>
      <c r="E68" s="97"/>
      <c r="F68" s="97"/>
      <c r="G68" s="97"/>
      <c r="H68" s="97"/>
      <c r="I68" s="97"/>
      <c r="J68" s="100"/>
      <c r="K68" s="100"/>
      <c r="L68" s="100"/>
      <c r="M68" s="100"/>
      <c r="O68" s="100"/>
    </row>
  </sheetData>
  <mergeCells count="8">
    <mergeCell ref="D1:I2"/>
    <mergeCell ref="D4:I7"/>
    <mergeCell ref="D9:I9"/>
    <mergeCell ref="D10:I10"/>
    <mergeCell ref="D12:I13"/>
    <mergeCell ref="D15:H15"/>
    <mergeCell ref="B63:J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E29" activeCellId="0" sqref="E29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68</v>
      </c>
      <c r="E9" s="14"/>
      <c r="F9" s="14"/>
      <c r="G9" s="14"/>
      <c r="H9" s="14"/>
      <c r="I9" s="14"/>
      <c r="J9" s="15"/>
      <c r="K9" s="16"/>
    </row>
    <row r="10" customFormat="false" ht="15.75" hidden="false" customHeight="fals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5"/>
      <c r="D13" s="101"/>
      <c r="E13" s="101"/>
      <c r="F13" s="101"/>
      <c r="G13" s="101"/>
      <c r="H13" s="101"/>
      <c r="I13" s="101"/>
      <c r="J13" s="23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3733</v>
      </c>
      <c r="E18" s="38" t="n">
        <v>1887</v>
      </c>
      <c r="F18" s="39" t="n">
        <v>97.8272390037096</v>
      </c>
      <c r="G18" s="37" t="n">
        <v>5996</v>
      </c>
      <c r="H18" s="38" t="n">
        <v>3571</v>
      </c>
      <c r="I18" s="39" t="n">
        <v>67.9081489778774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4008</v>
      </c>
      <c r="E19" s="42" t="n">
        <v>4120</v>
      </c>
      <c r="F19" s="43" t="n">
        <v>-2.71844660194175</v>
      </c>
      <c r="G19" s="41" t="n">
        <v>9301</v>
      </c>
      <c r="H19" s="42" t="n">
        <v>8613</v>
      </c>
      <c r="I19" s="43" t="n">
        <v>7.98792522930454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520</v>
      </c>
      <c r="E20" s="42" t="n">
        <v>372</v>
      </c>
      <c r="F20" s="44" t="n">
        <v>39.7849462365591</v>
      </c>
      <c r="G20" s="41" t="n">
        <v>892</v>
      </c>
      <c r="H20" s="42" t="n">
        <v>708</v>
      </c>
      <c r="I20" s="43" t="n">
        <v>25.9887005649718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2181</v>
      </c>
      <c r="E21" s="42" t="n">
        <v>996</v>
      </c>
      <c r="F21" s="43" t="n">
        <v>118.975903614458</v>
      </c>
      <c r="G21" s="41" t="n">
        <v>3543</v>
      </c>
      <c r="H21" s="42" t="n">
        <v>1738</v>
      </c>
      <c r="I21" s="43" t="n">
        <v>103.85500575374</v>
      </c>
      <c r="J21" s="26"/>
      <c r="M21" s="24"/>
    </row>
    <row r="22" customFormat="false" ht="15.75" hidden="false" customHeight="true" outlineLevel="0" collapsed="false">
      <c r="C22" s="40" t="s">
        <v>12</v>
      </c>
      <c r="D22" s="45" t="n">
        <v>2206</v>
      </c>
      <c r="E22" s="46" t="n">
        <v>2412</v>
      </c>
      <c r="F22" s="44" t="n">
        <v>-8.54063018242123</v>
      </c>
      <c r="G22" s="45" t="n">
        <v>5268</v>
      </c>
      <c r="H22" s="46" t="n">
        <v>4493</v>
      </c>
      <c r="I22" s="43" t="n">
        <v>17.2490540841309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783</v>
      </c>
      <c r="E23" s="42" t="n">
        <v>442</v>
      </c>
      <c r="F23" s="43" t="n">
        <v>77.1493212669683</v>
      </c>
      <c r="G23" s="41" t="n">
        <v>1304</v>
      </c>
      <c r="H23" s="42" t="n">
        <v>769</v>
      </c>
      <c r="I23" s="43" t="n">
        <v>69.5708712613784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4246</v>
      </c>
      <c r="E24" s="46" t="n">
        <v>3376</v>
      </c>
      <c r="F24" s="43" t="n">
        <v>25.7701421800948</v>
      </c>
      <c r="G24" s="41" t="n">
        <v>8038</v>
      </c>
      <c r="H24" s="42" t="n">
        <v>6368</v>
      </c>
      <c r="I24" s="43" t="n">
        <v>26.2248743718593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26991</v>
      </c>
      <c r="E25" s="42" t="n">
        <v>23607</v>
      </c>
      <c r="F25" s="43" t="n">
        <v>14.3347312237896</v>
      </c>
      <c r="G25" s="41" t="n">
        <v>49990</v>
      </c>
      <c r="H25" s="42" t="n">
        <v>45419</v>
      </c>
      <c r="I25" s="43" t="n">
        <v>10.0640701028204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45797</v>
      </c>
      <c r="E26" s="42" t="n">
        <v>24387</v>
      </c>
      <c r="F26" s="43" t="n">
        <v>87.7926764259647</v>
      </c>
      <c r="G26" s="41" t="n">
        <v>86470</v>
      </c>
      <c r="H26" s="42" t="n">
        <v>44221</v>
      </c>
      <c r="I26" s="43" t="n">
        <v>95.5405802672938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1688</v>
      </c>
      <c r="E27" s="42" t="n">
        <v>857</v>
      </c>
      <c r="F27" s="43" t="n">
        <v>96.9661610268378</v>
      </c>
      <c r="G27" s="41" t="n">
        <v>2845</v>
      </c>
      <c r="H27" s="42" t="n">
        <v>1762</v>
      </c>
      <c r="I27" s="43" t="n">
        <v>61.4642451759364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2112</v>
      </c>
      <c r="E28" s="42" t="n">
        <v>1442</v>
      </c>
      <c r="F28" s="43" t="n">
        <v>46.4632454923717</v>
      </c>
      <c r="G28" s="41" t="n">
        <v>3818</v>
      </c>
      <c r="H28" s="42" t="n">
        <v>2564</v>
      </c>
      <c r="I28" s="43" t="n">
        <v>48.9079563182527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1862</v>
      </c>
      <c r="E29" s="42" t="n">
        <v>817</v>
      </c>
      <c r="F29" s="43" t="n">
        <v>127.906976744186</v>
      </c>
      <c r="G29" s="41" t="n">
        <v>6795</v>
      </c>
      <c r="H29" s="42" t="n">
        <v>4709</v>
      </c>
      <c r="I29" s="43" t="n">
        <v>44.298152473986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28257</v>
      </c>
      <c r="E30" s="42" t="n">
        <v>21837</v>
      </c>
      <c r="F30" s="44" t="n">
        <v>29.399642808078</v>
      </c>
      <c r="G30" s="41" t="n">
        <v>55542</v>
      </c>
      <c r="H30" s="42" t="n">
        <v>42135</v>
      </c>
      <c r="I30" s="44" t="n">
        <v>31.8191527233891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482</v>
      </c>
      <c r="E31" s="42" t="n">
        <v>292</v>
      </c>
      <c r="F31" s="43" t="n">
        <v>65.0684931506849</v>
      </c>
      <c r="G31" s="41" t="n">
        <v>761</v>
      </c>
      <c r="H31" s="42" t="n">
        <v>532</v>
      </c>
      <c r="I31" s="43" t="n">
        <v>43.0451127819549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926</v>
      </c>
      <c r="E32" s="42" t="n">
        <v>681</v>
      </c>
      <c r="F32" s="43" t="n">
        <v>35.9765051395007</v>
      </c>
      <c r="G32" s="41" t="n">
        <v>1409</v>
      </c>
      <c r="H32" s="42" t="n">
        <v>1129</v>
      </c>
      <c r="I32" s="43" t="n">
        <v>24.800708591674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6454</v>
      </c>
      <c r="E33" s="42" t="n">
        <v>6245</v>
      </c>
      <c r="F33" s="43" t="n">
        <v>3.3466773418735</v>
      </c>
      <c r="G33" s="41" t="n">
        <v>11534</v>
      </c>
      <c r="H33" s="42" t="n">
        <v>11738</v>
      </c>
      <c r="I33" s="43" t="n">
        <v>-1.73794513545749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10158</v>
      </c>
      <c r="E34" s="42" t="n">
        <v>5499</v>
      </c>
      <c r="F34" s="43" t="n">
        <v>84.7244953627932</v>
      </c>
      <c r="G34" s="41" t="n">
        <v>16794</v>
      </c>
      <c r="H34" s="42" t="n">
        <v>11239</v>
      </c>
      <c r="I34" s="43" t="n">
        <v>49.4261055254026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2737</v>
      </c>
      <c r="E35" s="49" t="n">
        <v>2023</v>
      </c>
      <c r="F35" s="43" t="n">
        <v>35.2941176470588</v>
      </c>
      <c r="G35" s="41" t="n">
        <v>4669</v>
      </c>
      <c r="H35" s="49" t="n">
        <v>3687</v>
      </c>
      <c r="I35" s="43" t="n">
        <v>26.6341198806618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1464</v>
      </c>
      <c r="E36" s="42" t="n">
        <v>768</v>
      </c>
      <c r="F36" s="43" t="n">
        <v>90.625</v>
      </c>
      <c r="G36" s="41" t="n">
        <v>2910</v>
      </c>
      <c r="H36" s="42" t="n">
        <v>1533</v>
      </c>
      <c r="I36" s="43" t="n">
        <v>89.8238747553816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1040</v>
      </c>
      <c r="E37" s="49" t="n">
        <v>655</v>
      </c>
      <c r="F37" s="43" t="n">
        <v>58.7786259541985</v>
      </c>
      <c r="G37" s="41" t="n">
        <v>1627</v>
      </c>
      <c r="H37" s="49" t="n">
        <v>1204</v>
      </c>
      <c r="I37" s="43" t="n">
        <v>35.1328903654485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627</v>
      </c>
      <c r="E38" s="49" t="n">
        <v>340</v>
      </c>
      <c r="F38" s="43" t="n">
        <v>84.4117647058824</v>
      </c>
      <c r="G38" s="41" t="n">
        <v>1058</v>
      </c>
      <c r="H38" s="49" t="n">
        <v>745</v>
      </c>
      <c r="I38" s="43" t="n">
        <v>42.0134228187919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27905</v>
      </c>
      <c r="E39" s="42" t="n">
        <v>21029</v>
      </c>
      <c r="F39" s="43" t="n">
        <v>32.6977031718104</v>
      </c>
      <c r="G39" s="41" t="n">
        <v>50324</v>
      </c>
      <c r="H39" s="42" t="n">
        <v>37669</v>
      </c>
      <c r="I39" s="43" t="n">
        <v>33.5952640101941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7049</v>
      </c>
      <c r="E40" s="49" t="n">
        <v>6750</v>
      </c>
      <c r="F40" s="43" t="n">
        <v>4.42962962962963</v>
      </c>
      <c r="G40" s="41" t="n">
        <v>11206</v>
      </c>
      <c r="H40" s="42" t="n">
        <v>11448</v>
      </c>
      <c r="I40" s="43" t="n">
        <v>-2.11390635918938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27122</v>
      </c>
      <c r="E41" s="42" t="n">
        <v>21395</v>
      </c>
      <c r="F41" s="43" t="n">
        <v>26.7679364337462</v>
      </c>
      <c r="G41" s="41" t="n">
        <v>56821</v>
      </c>
      <c r="H41" s="42" t="n">
        <v>44301</v>
      </c>
      <c r="I41" s="51" t="n">
        <v>28.2612130651678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210348</v>
      </c>
      <c r="E42" s="54" t="n">
        <v>152229</v>
      </c>
      <c r="F42" s="55" t="n">
        <v>38.1786650375421</v>
      </c>
      <c r="G42" s="53" t="n">
        <v>398915</v>
      </c>
      <c r="H42" s="54" t="n">
        <v>292295</v>
      </c>
      <c r="I42" s="55" t="n">
        <v>36.4768470209891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190055</v>
      </c>
      <c r="E43" s="59" t="n">
        <v>140742</v>
      </c>
      <c r="F43" s="60" t="n">
        <v>35.0378707137884</v>
      </c>
      <c r="G43" s="58" t="n">
        <v>364799</v>
      </c>
      <c r="H43" s="59" t="n">
        <v>270134</v>
      </c>
      <c r="I43" s="61" t="n">
        <v>35.0437190431415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20293</v>
      </c>
      <c r="E44" s="59" t="n">
        <v>11487</v>
      </c>
      <c r="F44" s="60" t="n">
        <v>76.6605728214503</v>
      </c>
      <c r="G44" s="58" t="n">
        <v>34116</v>
      </c>
      <c r="H44" s="59" t="n">
        <v>22161</v>
      </c>
      <c r="I44" s="61" t="n">
        <v>53.9461215649113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367</v>
      </c>
      <c r="E45" s="64" t="n">
        <v>368</v>
      </c>
      <c r="F45" s="98" t="n">
        <v>-0.271739130434783</v>
      </c>
      <c r="G45" s="63" t="n">
        <v>531</v>
      </c>
      <c r="H45" s="64" t="n">
        <v>602</v>
      </c>
      <c r="I45" s="99" t="n">
        <v>-11.7940199335548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5597</v>
      </c>
      <c r="E46" s="64" t="n">
        <v>5159</v>
      </c>
      <c r="F46" s="65" t="n">
        <v>8.49001744524132</v>
      </c>
      <c r="G46" s="63" t="n">
        <v>9258</v>
      </c>
      <c r="H46" s="64" t="n">
        <v>8778</v>
      </c>
      <c r="I46" s="65" t="n">
        <v>5.46821599453178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5257</v>
      </c>
      <c r="E47" s="64" t="n">
        <v>2775</v>
      </c>
      <c r="F47" s="65" t="n">
        <v>89.4414414414414</v>
      </c>
      <c r="G47" s="63" t="n">
        <v>8711</v>
      </c>
      <c r="H47" s="64" t="n">
        <v>4847</v>
      </c>
      <c r="I47" s="65" t="n">
        <v>79.7194140705591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11221</v>
      </c>
      <c r="E48" s="68" t="n">
        <v>8302</v>
      </c>
      <c r="F48" s="69" t="n">
        <v>35.1602023608769</v>
      </c>
      <c r="G48" s="67" t="n">
        <v>18500</v>
      </c>
      <c r="H48" s="68" t="n">
        <v>14227</v>
      </c>
      <c r="I48" s="69" t="n">
        <v>30.0344415547902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221569</v>
      </c>
      <c r="E49" s="71" t="n">
        <v>160531</v>
      </c>
      <c r="F49" s="72" t="n">
        <v>38.0225626203039</v>
      </c>
      <c r="G49" s="70" t="n">
        <v>417415</v>
      </c>
      <c r="H49" s="71" t="n">
        <v>306522</v>
      </c>
      <c r="I49" s="72" t="n">
        <v>36.1778273663881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201276</v>
      </c>
      <c r="E50" s="74" t="n">
        <v>149044</v>
      </c>
      <c r="F50" s="75" t="n">
        <v>35.0446847910684</v>
      </c>
      <c r="G50" s="73" t="n">
        <v>383299</v>
      </c>
      <c r="H50" s="74" t="n">
        <v>284361</v>
      </c>
      <c r="I50" s="75" t="n">
        <v>34.7930975063388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69</v>
      </c>
      <c r="D52" s="78"/>
      <c r="E52" s="78"/>
      <c r="F52" s="78"/>
      <c r="G52" s="78"/>
      <c r="H52" s="78"/>
      <c r="I52" s="78"/>
      <c r="J52" s="80"/>
    </row>
    <row r="53" customFormat="false" ht="15.75" hidden="false" customHeight="true" outlineLevel="0" collapsed="false">
      <c r="C53" s="81"/>
      <c r="D53" s="80"/>
      <c r="E53" s="80"/>
      <c r="F53" s="80"/>
      <c r="G53" s="80"/>
      <c r="H53" s="80"/>
      <c r="I53" s="80"/>
      <c r="J53" s="77"/>
    </row>
    <row r="54" customFormat="false" ht="15.75" hidden="false" customHeight="true" outlineLevel="0" collapsed="false">
      <c r="D54" s="78"/>
      <c r="E54" s="77"/>
      <c r="F54" s="82"/>
      <c r="G54" s="77"/>
      <c r="H54" s="77"/>
      <c r="I54" s="83"/>
    </row>
    <row r="56" customFormat="false" ht="15.75" hidden="false" customHeight="true" outlineLevel="0" collapsed="false">
      <c r="D56" s="84"/>
      <c r="E56" s="84"/>
      <c r="F56" s="84"/>
      <c r="G56" s="84"/>
      <c r="H56" s="84"/>
      <c r="I56" s="84"/>
      <c r="J56" s="26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C58" s="85"/>
      <c r="D58" s="102"/>
      <c r="E58" s="102"/>
      <c r="F58" s="102"/>
      <c r="G58" s="102"/>
      <c r="H58" s="102"/>
      <c r="I58" s="102"/>
    </row>
    <row r="59" customFormat="false" ht="15.75" hidden="false" customHeight="true" outlineLevel="0" collapsed="false">
      <c r="A59" s="87"/>
      <c r="B59" s="86"/>
      <c r="C59" s="85"/>
      <c r="J59" s="84"/>
    </row>
    <row r="60" customFormat="false" ht="15.75" hidden="false" customHeight="true" outlineLevel="0" collapsed="false">
      <c r="A60" s="87" t="s">
        <v>44</v>
      </c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/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62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 t="s">
        <v>45</v>
      </c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/>
      <c r="L65" s="84"/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70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9">
    <mergeCell ref="D1:I2"/>
    <mergeCell ref="D4:I7"/>
    <mergeCell ref="D9:I9"/>
    <mergeCell ref="D10:I10"/>
    <mergeCell ref="D13:I13"/>
    <mergeCell ref="D15:H15"/>
    <mergeCell ref="D58:I58"/>
    <mergeCell ref="B63:J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D18" activeCellId="0" sqref="D18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71</v>
      </c>
      <c r="E9" s="14"/>
      <c r="F9" s="14"/>
      <c r="G9" s="14"/>
      <c r="H9" s="14"/>
      <c r="I9" s="14"/>
      <c r="J9" s="15"/>
      <c r="K9" s="16"/>
    </row>
    <row r="10" customFormat="false" ht="15.75" hidden="false" customHeight="fals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5"/>
      <c r="D13" s="103"/>
      <c r="E13" s="103"/>
      <c r="F13" s="103"/>
      <c r="G13" s="103"/>
      <c r="H13" s="103"/>
      <c r="I13" s="103"/>
      <c r="J13" s="23"/>
      <c r="M13" s="24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185</v>
      </c>
      <c r="E18" s="38" t="n">
        <v>257</v>
      </c>
      <c r="F18" s="104" t="n">
        <v>-28.0155642023346</v>
      </c>
      <c r="G18" s="37" t="n">
        <v>246</v>
      </c>
      <c r="H18" s="38" t="n">
        <v>492</v>
      </c>
      <c r="I18" s="104" t="n">
        <v>-50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1478</v>
      </c>
      <c r="E19" s="42" t="n">
        <v>1856</v>
      </c>
      <c r="F19" s="44" t="n">
        <v>-20.3663793103448</v>
      </c>
      <c r="G19" s="41" t="n">
        <v>2106</v>
      </c>
      <c r="H19" s="42" t="n">
        <v>2987</v>
      </c>
      <c r="I19" s="44" t="n">
        <v>-29.4944760629394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5" t="n">
        <v>803</v>
      </c>
      <c r="E20" s="46" t="n">
        <v>0</v>
      </c>
      <c r="F20" s="44" t="e">
        <f aca="false">#DIV/0!</f>
        <v>#DIV/0!</v>
      </c>
      <c r="G20" s="45" t="n">
        <v>977</v>
      </c>
      <c r="H20" s="46" t="n">
        <v>0</v>
      </c>
      <c r="I20" s="44" t="e">
        <f aca="false">#DIV/0!</f>
        <v>#DIV/0!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725</v>
      </c>
      <c r="E21" s="42" t="n">
        <v>926</v>
      </c>
      <c r="F21" s="44" t="n">
        <v>-21.7062634989201</v>
      </c>
      <c r="G21" s="41" t="n">
        <v>1088</v>
      </c>
      <c r="H21" s="42" t="n">
        <v>1928</v>
      </c>
      <c r="I21" s="44" t="n">
        <v>-43.5684647302905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0</v>
      </c>
      <c r="E22" s="42" t="n">
        <v>3</v>
      </c>
      <c r="F22" s="44" t="n">
        <v>-100</v>
      </c>
      <c r="G22" s="41" t="n">
        <v>1</v>
      </c>
      <c r="H22" s="42" t="n">
        <v>3</v>
      </c>
      <c r="I22" s="44" t="n">
        <v>-66.6666666666667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216</v>
      </c>
      <c r="E23" s="42" t="n">
        <v>2</v>
      </c>
      <c r="F23" s="44" t="n">
        <v>10700</v>
      </c>
      <c r="G23" s="41" t="n">
        <v>228</v>
      </c>
      <c r="H23" s="42" t="n">
        <v>4</v>
      </c>
      <c r="I23" s="44" t="n">
        <v>5600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555</v>
      </c>
      <c r="E24" s="46" t="n">
        <v>450</v>
      </c>
      <c r="F24" s="44" t="n">
        <v>23.3333333333333</v>
      </c>
      <c r="G24" s="41" t="n">
        <v>627</v>
      </c>
      <c r="H24" s="42" t="n">
        <v>745</v>
      </c>
      <c r="I24" s="44" t="n">
        <v>-15.8389261744966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796</v>
      </c>
      <c r="E25" s="42" t="n">
        <v>967</v>
      </c>
      <c r="F25" s="44" t="n">
        <v>-17.6835573940021</v>
      </c>
      <c r="G25" s="41" t="n">
        <v>1807</v>
      </c>
      <c r="H25" s="42" t="n">
        <v>1654</v>
      </c>
      <c r="I25" s="44" t="n">
        <v>9.2503022974607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4650</v>
      </c>
      <c r="E26" s="42" t="n">
        <v>5744</v>
      </c>
      <c r="F26" s="44" t="n">
        <v>-19.0459610027855</v>
      </c>
      <c r="G26" s="41" t="n">
        <v>8056</v>
      </c>
      <c r="H26" s="42" t="n">
        <v>9713</v>
      </c>
      <c r="I26" s="44" t="n">
        <v>-17.0596108308453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623</v>
      </c>
      <c r="E27" s="42" t="n">
        <v>343</v>
      </c>
      <c r="F27" s="44" t="n">
        <v>81.6326530612245</v>
      </c>
      <c r="G27" s="41" t="n">
        <v>937</v>
      </c>
      <c r="H27" s="42" t="n">
        <v>615</v>
      </c>
      <c r="I27" s="44" t="n">
        <v>52.3577235772358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7</v>
      </c>
      <c r="E28" s="42" t="n">
        <v>14</v>
      </c>
      <c r="F28" s="44" t="n">
        <v>-50</v>
      </c>
      <c r="G28" s="41" t="n">
        <v>13</v>
      </c>
      <c r="H28" s="42" t="n">
        <v>26</v>
      </c>
      <c r="I28" s="44" t="n">
        <v>-50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5" t="s">
        <v>56</v>
      </c>
      <c r="E29" s="46" t="s">
        <v>56</v>
      </c>
      <c r="F29" s="44"/>
      <c r="G29" s="45" t="s">
        <v>56</v>
      </c>
      <c r="H29" s="46" t="s">
        <v>56</v>
      </c>
      <c r="I29" s="44"/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47104</v>
      </c>
      <c r="E30" s="42" t="n">
        <v>49154</v>
      </c>
      <c r="F30" s="44" t="n">
        <v>-4.17056597631932</v>
      </c>
      <c r="G30" s="41" t="n">
        <v>88568</v>
      </c>
      <c r="H30" s="42" t="n">
        <v>95242</v>
      </c>
      <c r="I30" s="44" t="n">
        <v>-7.00741269607946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42</v>
      </c>
      <c r="E31" s="42" t="n">
        <v>21</v>
      </c>
      <c r="F31" s="44" t="n">
        <v>100</v>
      </c>
      <c r="G31" s="41" t="n">
        <v>77</v>
      </c>
      <c r="H31" s="42" t="n">
        <v>32</v>
      </c>
      <c r="I31" s="44" t="n">
        <v>140.625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5" t="s">
        <v>56</v>
      </c>
      <c r="E32" s="46" t="s">
        <v>56</v>
      </c>
      <c r="F32" s="44"/>
      <c r="G32" s="45" t="s">
        <v>56</v>
      </c>
      <c r="H32" s="46" t="s">
        <v>56</v>
      </c>
      <c r="I32" s="44"/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72</v>
      </c>
      <c r="D33" s="41" t="n">
        <v>304</v>
      </c>
      <c r="E33" s="42" t="n">
        <v>483</v>
      </c>
      <c r="F33" s="44" t="n">
        <v>-37.0600414078675</v>
      </c>
      <c r="G33" s="41" t="n">
        <v>545</v>
      </c>
      <c r="H33" s="42" t="n">
        <v>1182</v>
      </c>
      <c r="I33" s="44" t="n">
        <v>-53.8917089678511</v>
      </c>
      <c r="J33" s="26"/>
      <c r="K33" s="28"/>
      <c r="M33" s="48"/>
    </row>
    <row r="34" customFormat="false" ht="15.75" hidden="false" customHeight="true" outlineLevel="0" collapsed="false">
      <c r="C34" s="40" t="s">
        <v>73</v>
      </c>
      <c r="D34" s="41" t="n">
        <v>2845</v>
      </c>
      <c r="E34" s="42" t="n">
        <v>2160</v>
      </c>
      <c r="F34" s="44" t="n">
        <v>31.712962962963</v>
      </c>
      <c r="G34" s="41" t="n">
        <v>4902</v>
      </c>
      <c r="H34" s="42" t="n">
        <v>4330</v>
      </c>
      <c r="I34" s="44" t="n">
        <v>13.2101616628176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731</v>
      </c>
      <c r="E35" s="49" t="n">
        <v>527</v>
      </c>
      <c r="F35" s="44" t="n">
        <v>38.7096774193548</v>
      </c>
      <c r="G35" s="41" t="n">
        <v>1294</v>
      </c>
      <c r="H35" s="49" t="n">
        <v>1120</v>
      </c>
      <c r="I35" s="44" t="n">
        <v>15.5357142857143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5" t="n">
        <v>295</v>
      </c>
      <c r="E36" s="46" t="n">
        <v>348</v>
      </c>
      <c r="F36" s="44" t="n">
        <v>-15.2298850574713</v>
      </c>
      <c r="G36" s="45" t="n">
        <v>599</v>
      </c>
      <c r="H36" s="46" t="n">
        <v>525</v>
      </c>
      <c r="I36" s="44" t="n">
        <v>14.0952380952381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88</v>
      </c>
      <c r="E37" s="49" t="n">
        <v>176</v>
      </c>
      <c r="F37" s="44" t="n">
        <v>-50</v>
      </c>
      <c r="G37" s="41" t="n">
        <v>244</v>
      </c>
      <c r="H37" s="49" t="n">
        <v>406</v>
      </c>
      <c r="I37" s="44" t="n">
        <v>-39.9014778325123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39</v>
      </c>
      <c r="E38" s="49" t="n">
        <v>52</v>
      </c>
      <c r="F38" s="44" t="n">
        <v>-25</v>
      </c>
      <c r="G38" s="41" t="n">
        <v>69</v>
      </c>
      <c r="H38" s="49" t="n">
        <v>108</v>
      </c>
      <c r="I38" s="44" t="n">
        <v>-36.1111111111111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8085</v>
      </c>
      <c r="E39" s="42" t="n">
        <v>5952</v>
      </c>
      <c r="F39" s="44" t="n">
        <v>35.8366935483871</v>
      </c>
      <c r="G39" s="41" t="n">
        <v>13739</v>
      </c>
      <c r="H39" s="42" t="n">
        <v>8964</v>
      </c>
      <c r="I39" s="44" t="n">
        <v>53.268630075859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1324</v>
      </c>
      <c r="E40" s="49" t="n">
        <v>1278</v>
      </c>
      <c r="F40" s="44" t="n">
        <v>3.59937402190923</v>
      </c>
      <c r="G40" s="41" t="n">
        <v>1748</v>
      </c>
      <c r="H40" s="42" t="n">
        <v>2342</v>
      </c>
      <c r="I40" s="44" t="n">
        <v>-25.3629376601196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5" t="s">
        <v>56</v>
      </c>
      <c r="E41" s="46" t="s">
        <v>56</v>
      </c>
      <c r="F41" s="44"/>
      <c r="G41" s="45" t="s">
        <v>56</v>
      </c>
      <c r="H41" s="46" t="s">
        <v>56</v>
      </c>
      <c r="I41" s="105"/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70895</v>
      </c>
      <c r="E42" s="54" t="n">
        <v>70713</v>
      </c>
      <c r="F42" s="55" t="n">
        <v>0.257378416981319</v>
      </c>
      <c r="G42" s="53" t="n">
        <v>127871</v>
      </c>
      <c r="H42" s="54" t="n">
        <v>132418</v>
      </c>
      <c r="I42" s="55" t="n">
        <v>-3.4338231962422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65835</v>
      </c>
      <c r="E43" s="59" t="n">
        <v>67014</v>
      </c>
      <c r="F43" s="60" t="n">
        <v>-1.75933387053452</v>
      </c>
      <c r="G43" s="58" t="n">
        <v>119674</v>
      </c>
      <c r="H43" s="59" t="n">
        <v>125059</v>
      </c>
      <c r="I43" s="61" t="n">
        <v>-4.30596758330068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5060</v>
      </c>
      <c r="E44" s="59" t="n">
        <v>3699</v>
      </c>
      <c r="F44" s="60" t="n">
        <v>36.7937280346039</v>
      </c>
      <c r="G44" s="58" t="n">
        <v>8197</v>
      </c>
      <c r="H44" s="59" t="n">
        <v>7359</v>
      </c>
      <c r="I44" s="61" t="n">
        <v>11.3874167685827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74</v>
      </c>
      <c r="D45" s="63" t="n">
        <v>21</v>
      </c>
      <c r="E45" s="64" t="n">
        <v>63</v>
      </c>
      <c r="F45" s="98" t="n">
        <v>-66.6666666666667</v>
      </c>
      <c r="G45" s="63" t="n">
        <v>24</v>
      </c>
      <c r="H45" s="64" t="n">
        <v>93</v>
      </c>
      <c r="I45" s="99" t="n">
        <v>-74.1935483870968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3</v>
      </c>
      <c r="E46" s="64" t="n">
        <v>5</v>
      </c>
      <c r="F46" s="65" t="n">
        <v>-40</v>
      </c>
      <c r="G46" s="63" t="n">
        <v>10</v>
      </c>
      <c r="H46" s="64" t="n">
        <v>12</v>
      </c>
      <c r="I46" s="65" t="n">
        <v>-16.6666666666667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425</v>
      </c>
      <c r="E47" s="64" t="n">
        <v>320</v>
      </c>
      <c r="F47" s="65" t="n">
        <v>32.8125</v>
      </c>
      <c r="G47" s="63" t="n">
        <v>516</v>
      </c>
      <c r="H47" s="64" t="n">
        <v>600</v>
      </c>
      <c r="I47" s="65" t="n">
        <v>-14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449</v>
      </c>
      <c r="E48" s="68" t="n">
        <v>388</v>
      </c>
      <c r="F48" s="69" t="n">
        <v>15.7216494845361</v>
      </c>
      <c r="G48" s="67" t="n">
        <v>550</v>
      </c>
      <c r="H48" s="68" t="n">
        <v>705</v>
      </c>
      <c r="I48" s="69" t="n">
        <v>-21.9858156028369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71344</v>
      </c>
      <c r="E49" s="71" t="n">
        <v>71101</v>
      </c>
      <c r="F49" s="72" t="n">
        <v>0.341767345044374</v>
      </c>
      <c r="G49" s="70" t="n">
        <v>128421</v>
      </c>
      <c r="H49" s="71" t="n">
        <v>133123</v>
      </c>
      <c r="I49" s="72" t="n">
        <v>-3.53207184333286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66284</v>
      </c>
      <c r="E50" s="74" t="n">
        <v>67402</v>
      </c>
      <c r="F50" s="75" t="n">
        <v>-1.65870448948102</v>
      </c>
      <c r="G50" s="73" t="n">
        <v>120224</v>
      </c>
      <c r="H50" s="74" t="n">
        <v>125764</v>
      </c>
      <c r="I50" s="75" t="n">
        <v>-4.40507617442193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75</v>
      </c>
      <c r="D52" s="78"/>
      <c r="E52" s="77"/>
      <c r="F52" s="82"/>
      <c r="G52" s="77"/>
      <c r="H52" s="77"/>
      <c r="I52" s="83"/>
    </row>
    <row r="53" customFormat="false" ht="15.75" hidden="false" customHeight="true" outlineLevel="0" collapsed="false">
      <c r="C53" s="79" t="s">
        <v>76</v>
      </c>
      <c r="D53" s="80"/>
      <c r="E53" s="80"/>
      <c r="F53" s="80"/>
      <c r="G53" s="80"/>
      <c r="H53" s="80"/>
      <c r="I53" s="80"/>
      <c r="J53" s="77"/>
    </row>
    <row r="54" customFormat="false" ht="15.75" hidden="false" customHeight="true" outlineLevel="0" collapsed="false">
      <c r="D54" s="78"/>
      <c r="E54" s="78"/>
      <c r="F54" s="78"/>
      <c r="G54" s="78"/>
      <c r="H54" s="78"/>
      <c r="I54" s="78"/>
      <c r="J54" s="80"/>
    </row>
    <row r="55" customFormat="false" ht="15.75" hidden="false" customHeight="true" outlineLevel="0" collapsed="false">
      <c r="C55" s="81"/>
    </row>
    <row r="56" customFormat="false" ht="15.75" hidden="false" customHeight="true" outlineLevel="0" collapsed="false">
      <c r="D56" s="84"/>
      <c r="E56" s="84"/>
      <c r="F56" s="84"/>
      <c r="G56" s="84"/>
      <c r="H56" s="84"/>
      <c r="I56" s="84"/>
      <c r="J56" s="26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B58" s="86"/>
      <c r="C58" s="85"/>
      <c r="J58" s="84"/>
    </row>
    <row r="59" customFormat="false" ht="15.75" hidden="false" customHeight="true" outlineLevel="0" collapsed="false">
      <c r="A59" s="87"/>
      <c r="B59" s="86"/>
      <c r="C59" s="85"/>
      <c r="J59" s="84"/>
    </row>
    <row r="60" customFormat="false" ht="15.75" hidden="false" customHeight="true" outlineLevel="0" collapsed="false">
      <c r="A60" s="87" t="s">
        <v>44</v>
      </c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/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62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 t="s">
        <v>77</v>
      </c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/>
      <c r="L65" s="84"/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78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8">
    <mergeCell ref="D1:I2"/>
    <mergeCell ref="D4:I7"/>
    <mergeCell ref="D9:I9"/>
    <mergeCell ref="D10:I10"/>
    <mergeCell ref="D13:I13"/>
    <mergeCell ref="D15:H15"/>
    <mergeCell ref="B63:J63"/>
    <mergeCell ref="C64:I64"/>
  </mergeCells>
  <conditionalFormatting sqref="D18:I19 D30:I31 D33:I35 D37:I44 D46:I50 D21:I28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20:I20">
    <cfRule type="containsErrors" priority="4" aboveAverage="0" equalAverage="0" bottom="0" percent="0" rank="0" text="" dxfId="2">
      <formula>0</formula>
    </cfRule>
  </conditionalFormatting>
  <conditionalFormatting sqref="D29:I29">
    <cfRule type="containsErrors" priority="5" aboveAverage="0" equalAverage="0" bottom="0" percent="0" rank="0" text="" dxfId="0">
      <formula>0</formula>
    </cfRule>
  </conditionalFormatting>
  <conditionalFormatting sqref="D32:I32">
    <cfRule type="containsErrors" priority="6" aboveAverage="0" equalAverage="0" bottom="0" percent="0" rank="0" text="" dxfId="1">
      <formula>0</formula>
    </cfRule>
  </conditionalFormatting>
  <conditionalFormatting sqref="D36:I36">
    <cfRule type="containsErrors" priority="7" aboveAverage="0" equalAverage="0" bottom="0" percent="0" rank="0" text="" dxfId="2">
      <formula>0</formula>
    </cfRule>
  </conditionalFormatting>
  <conditionalFormatting sqref="D45:I45">
    <cfRule type="containsErrors" priority="8" aboveAverage="0" equalAverage="0" bottom="0" percent="0" rank="0" text="" dxfId="3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D18" activeCellId="0" sqref="D18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79</v>
      </c>
      <c r="E9" s="14"/>
      <c r="F9" s="14"/>
      <c r="G9" s="14"/>
      <c r="H9" s="14"/>
      <c r="I9" s="14"/>
      <c r="J9" s="15"/>
      <c r="K9" s="16"/>
    </row>
    <row r="10" customFormat="false" ht="18" hidden="false" customHeight="tru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5"/>
      <c r="D13" s="103"/>
      <c r="E13" s="103"/>
      <c r="F13" s="103"/>
      <c r="G13" s="103"/>
      <c r="H13" s="103"/>
      <c r="I13" s="103"/>
      <c r="J13" s="23"/>
      <c r="M13" s="24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6699</v>
      </c>
      <c r="E18" s="38" t="n">
        <v>4339</v>
      </c>
      <c r="F18" s="39" t="n">
        <v>54.390412537451</v>
      </c>
      <c r="G18" s="37" t="n">
        <v>12053</v>
      </c>
      <c r="H18" s="38" t="n">
        <v>8510</v>
      </c>
      <c r="I18" s="39" t="n">
        <v>41.6333725029377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9944</v>
      </c>
      <c r="E19" s="42" t="n">
        <v>9666</v>
      </c>
      <c r="F19" s="43" t="n">
        <v>2.87606041795986</v>
      </c>
      <c r="G19" s="41" t="n">
        <v>20183</v>
      </c>
      <c r="H19" s="42" t="n">
        <v>19271</v>
      </c>
      <c r="I19" s="43" t="n">
        <v>4.73249961081418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1378</v>
      </c>
      <c r="E20" s="42" t="n">
        <v>396</v>
      </c>
      <c r="F20" s="44" t="n">
        <v>247.979797979798</v>
      </c>
      <c r="G20" s="41" t="n">
        <v>2036</v>
      </c>
      <c r="H20" s="42" t="n">
        <v>787</v>
      </c>
      <c r="I20" s="43" t="n">
        <v>158.703939008895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3203</v>
      </c>
      <c r="E21" s="42" t="n">
        <v>2212</v>
      </c>
      <c r="F21" s="43" t="n">
        <v>44.8010849909584</v>
      </c>
      <c r="G21" s="41" t="n">
        <v>5125</v>
      </c>
      <c r="H21" s="42" t="n">
        <v>4163</v>
      </c>
      <c r="I21" s="43" t="n">
        <v>23.1083353350949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4328</v>
      </c>
      <c r="E22" s="42" t="n">
        <v>3548</v>
      </c>
      <c r="F22" s="43" t="n">
        <v>21.9842164599774</v>
      </c>
      <c r="G22" s="41" t="n">
        <v>9619</v>
      </c>
      <c r="H22" s="42" t="n">
        <v>6673</v>
      </c>
      <c r="I22" s="43" t="n">
        <v>44.1480593436236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1032</v>
      </c>
      <c r="E23" s="42" t="n">
        <v>474</v>
      </c>
      <c r="F23" s="43" t="n">
        <v>117.721518987342</v>
      </c>
      <c r="G23" s="41" t="n">
        <v>1586</v>
      </c>
      <c r="H23" s="42" t="n">
        <v>824</v>
      </c>
      <c r="I23" s="43" t="n">
        <v>92.4757281553398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6391</v>
      </c>
      <c r="E24" s="46" t="n">
        <v>5571</v>
      </c>
      <c r="F24" s="43" t="n">
        <v>14.7190809549453</v>
      </c>
      <c r="G24" s="41" t="n">
        <v>12064</v>
      </c>
      <c r="H24" s="42" t="n">
        <v>10342</v>
      </c>
      <c r="I24" s="43" t="n">
        <v>16.6505511506478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42212</v>
      </c>
      <c r="E25" s="42" t="n">
        <v>35173</v>
      </c>
      <c r="F25" s="43" t="n">
        <v>20.0125095954283</v>
      </c>
      <c r="G25" s="41" t="n">
        <v>80708</v>
      </c>
      <c r="H25" s="42" t="n">
        <v>68573</v>
      </c>
      <c r="I25" s="43" t="n">
        <v>17.6964694559083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74805</v>
      </c>
      <c r="E26" s="42" t="n">
        <v>46537</v>
      </c>
      <c r="F26" s="43" t="n">
        <v>60.7430646582289</v>
      </c>
      <c r="G26" s="41" t="n">
        <v>142210</v>
      </c>
      <c r="H26" s="42" t="n">
        <v>87914</v>
      </c>
      <c r="I26" s="43" t="n">
        <v>61.7603567122415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2443</v>
      </c>
      <c r="E27" s="42" t="n">
        <v>1301</v>
      </c>
      <c r="F27" s="43" t="n">
        <v>87.7786318216756</v>
      </c>
      <c r="G27" s="41" t="n">
        <v>4011</v>
      </c>
      <c r="H27" s="42" t="n">
        <v>2545</v>
      </c>
      <c r="I27" s="43" t="n">
        <v>57.6031434184676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2752</v>
      </c>
      <c r="E28" s="42" t="n">
        <v>1994</v>
      </c>
      <c r="F28" s="43" t="n">
        <v>38.0140421263791</v>
      </c>
      <c r="G28" s="41" t="n">
        <v>5077</v>
      </c>
      <c r="H28" s="42" t="n">
        <v>3609</v>
      </c>
      <c r="I28" s="43" t="n">
        <v>40.6760875588806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2598</v>
      </c>
      <c r="E29" s="42" t="n">
        <v>1206</v>
      </c>
      <c r="F29" s="43" t="n">
        <v>115.422885572139</v>
      </c>
      <c r="G29" s="41" t="n">
        <v>9582</v>
      </c>
      <c r="H29" s="42" t="n">
        <v>5671</v>
      </c>
      <c r="I29" s="43" t="n">
        <v>68.9649091870922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80635</v>
      </c>
      <c r="E30" s="42" t="n">
        <v>73501</v>
      </c>
      <c r="F30" s="44" t="n">
        <v>9.70599039468851</v>
      </c>
      <c r="G30" s="41" t="n">
        <v>151652</v>
      </c>
      <c r="H30" s="42" t="n">
        <v>141754</v>
      </c>
      <c r="I30" s="44" t="n">
        <v>6.98251901180919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549</v>
      </c>
      <c r="E31" s="42" t="n">
        <v>346</v>
      </c>
      <c r="F31" s="43" t="n">
        <v>58.6705202312139</v>
      </c>
      <c r="G31" s="41" t="n">
        <v>888</v>
      </c>
      <c r="H31" s="42" t="n">
        <v>615</v>
      </c>
      <c r="I31" s="43" t="n">
        <v>44.390243902439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957</v>
      </c>
      <c r="E32" s="42" t="n">
        <v>705</v>
      </c>
      <c r="F32" s="43" t="n">
        <v>35.7446808510638</v>
      </c>
      <c r="G32" s="41" t="n">
        <v>1484</v>
      </c>
      <c r="H32" s="42" t="n">
        <v>1194</v>
      </c>
      <c r="I32" s="43" t="n">
        <v>24.2881072026801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18030</v>
      </c>
      <c r="E33" s="42" t="n">
        <v>12004</v>
      </c>
      <c r="F33" s="43" t="n">
        <v>50.1999333555482</v>
      </c>
      <c r="G33" s="41" t="n">
        <v>34975</v>
      </c>
      <c r="H33" s="42" t="n">
        <v>23762</v>
      </c>
      <c r="I33" s="43" t="n">
        <v>47.1887888224897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13740</v>
      </c>
      <c r="E34" s="42" t="n">
        <v>7998</v>
      </c>
      <c r="F34" s="43" t="n">
        <v>71.7929482370593</v>
      </c>
      <c r="G34" s="41" t="n">
        <v>23053</v>
      </c>
      <c r="H34" s="42" t="n">
        <v>16254</v>
      </c>
      <c r="I34" s="43" t="n">
        <v>41.8297034576104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6406</v>
      </c>
      <c r="E35" s="49" t="n">
        <v>4703</v>
      </c>
      <c r="F35" s="43" t="n">
        <v>36.2109291941314</v>
      </c>
      <c r="G35" s="41" t="n">
        <v>11951</v>
      </c>
      <c r="H35" s="49" t="n">
        <v>8480</v>
      </c>
      <c r="I35" s="43" t="n">
        <v>40.9316037735849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2002</v>
      </c>
      <c r="E36" s="42" t="n">
        <v>1218</v>
      </c>
      <c r="F36" s="43" t="n">
        <v>64.367816091954</v>
      </c>
      <c r="G36" s="41" t="n">
        <v>3965</v>
      </c>
      <c r="H36" s="42" t="n">
        <v>2355</v>
      </c>
      <c r="I36" s="43" t="n">
        <v>68.3651804670913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1211</v>
      </c>
      <c r="E37" s="49" t="n">
        <v>984</v>
      </c>
      <c r="F37" s="43" t="n">
        <v>23.0691056910569</v>
      </c>
      <c r="G37" s="41" t="n">
        <v>2060</v>
      </c>
      <c r="H37" s="49" t="n">
        <v>1813</v>
      </c>
      <c r="I37" s="43" t="n">
        <v>13.6238279095422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825</v>
      </c>
      <c r="E38" s="49" t="n">
        <v>582</v>
      </c>
      <c r="F38" s="43" t="n">
        <v>41.7525773195876</v>
      </c>
      <c r="G38" s="41" t="n">
        <v>1439</v>
      </c>
      <c r="H38" s="49" t="n">
        <v>1213</v>
      </c>
      <c r="I38" s="43" t="n">
        <v>18.6314921681781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40464</v>
      </c>
      <c r="E39" s="42" t="n">
        <v>29800</v>
      </c>
      <c r="F39" s="43" t="n">
        <v>35.7852348993289</v>
      </c>
      <c r="G39" s="41" t="n">
        <v>73021</v>
      </c>
      <c r="H39" s="42" t="n">
        <v>51654</v>
      </c>
      <c r="I39" s="43" t="n">
        <v>41.3656251209974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17538</v>
      </c>
      <c r="E40" s="49" t="n">
        <v>14712</v>
      </c>
      <c r="F40" s="43" t="n">
        <v>19.2088091353997</v>
      </c>
      <c r="G40" s="41" t="n">
        <v>31925</v>
      </c>
      <c r="H40" s="42" t="n">
        <v>26545</v>
      </c>
      <c r="I40" s="43" t="n">
        <v>20.2674703333961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39654</v>
      </c>
      <c r="E41" s="42" t="n">
        <v>36625</v>
      </c>
      <c r="F41" s="43" t="n">
        <v>8.2703071672355</v>
      </c>
      <c r="G41" s="41" t="n">
        <v>83932</v>
      </c>
      <c r="H41" s="42" t="n">
        <v>73693</v>
      </c>
      <c r="I41" s="51" t="n">
        <v>13.8941283432619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379796</v>
      </c>
      <c r="E42" s="54" t="n">
        <v>295595</v>
      </c>
      <c r="F42" s="55" t="n">
        <v>28.4852585463218</v>
      </c>
      <c r="G42" s="53" t="n">
        <v>724599</v>
      </c>
      <c r="H42" s="54" t="n">
        <v>568214</v>
      </c>
      <c r="I42" s="55" t="n">
        <v>27.5222011425273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352147</v>
      </c>
      <c r="E43" s="59" t="n">
        <v>278686</v>
      </c>
      <c r="F43" s="60" t="n">
        <v>26.3597740826593</v>
      </c>
      <c r="G43" s="58" t="n">
        <v>677886</v>
      </c>
      <c r="H43" s="59" t="n">
        <v>535387</v>
      </c>
      <c r="I43" s="61" t="n">
        <v>26.6160739801303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27649</v>
      </c>
      <c r="E44" s="59" t="n">
        <v>16909</v>
      </c>
      <c r="F44" s="60" t="n">
        <v>63.5164705186587</v>
      </c>
      <c r="G44" s="58" t="n">
        <v>46713</v>
      </c>
      <c r="H44" s="59" t="n">
        <v>32827</v>
      </c>
      <c r="I44" s="61" t="n">
        <v>42.3005452828464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940</v>
      </c>
      <c r="E45" s="64" t="n">
        <v>1223</v>
      </c>
      <c r="F45" s="98" t="n">
        <v>-23.1398201144726</v>
      </c>
      <c r="G45" s="63" t="n">
        <v>1607</v>
      </c>
      <c r="H45" s="64" t="n">
        <v>2073</v>
      </c>
      <c r="I45" s="99" t="n">
        <v>-22.4794983116257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26181</v>
      </c>
      <c r="E46" s="64" t="n">
        <v>24771</v>
      </c>
      <c r="F46" s="65" t="n">
        <v>5.69214000242219</v>
      </c>
      <c r="G46" s="63" t="n">
        <v>53244</v>
      </c>
      <c r="H46" s="64" t="n">
        <v>44579</v>
      </c>
      <c r="I46" s="65" t="n">
        <v>19.4374032616254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9349</v>
      </c>
      <c r="E47" s="64" t="n">
        <v>5325</v>
      </c>
      <c r="F47" s="65" t="n">
        <v>75.5680751173709</v>
      </c>
      <c r="G47" s="63" t="n">
        <v>16700</v>
      </c>
      <c r="H47" s="64" t="n">
        <v>9926</v>
      </c>
      <c r="I47" s="65" t="n">
        <v>68.2450130969172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36470</v>
      </c>
      <c r="E48" s="68" t="n">
        <v>31319</v>
      </c>
      <c r="F48" s="69" t="n">
        <v>16.4468852773077</v>
      </c>
      <c r="G48" s="67" t="n">
        <v>71551</v>
      </c>
      <c r="H48" s="68" t="n">
        <v>56578</v>
      </c>
      <c r="I48" s="69" t="n">
        <v>26.4643501007459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416266</v>
      </c>
      <c r="E49" s="71" t="n">
        <v>326914</v>
      </c>
      <c r="F49" s="72" t="n">
        <v>27.331958863799</v>
      </c>
      <c r="G49" s="70" t="n">
        <v>796150</v>
      </c>
      <c r="H49" s="71" t="n">
        <v>624792</v>
      </c>
      <c r="I49" s="72" t="n">
        <v>27.4264075084188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388617</v>
      </c>
      <c r="E50" s="74" t="n">
        <v>310005</v>
      </c>
      <c r="F50" s="75" t="n">
        <v>25.3583006725698</v>
      </c>
      <c r="G50" s="73" t="n">
        <v>749437</v>
      </c>
      <c r="H50" s="74" t="n">
        <v>591965</v>
      </c>
      <c r="I50" s="75" t="n">
        <v>26.6015727281174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79" t="s">
        <v>80</v>
      </c>
      <c r="D52" s="80"/>
      <c r="E52" s="80"/>
      <c r="F52" s="80"/>
      <c r="G52" s="80"/>
      <c r="H52" s="80"/>
      <c r="I52" s="80"/>
      <c r="J52" s="77"/>
    </row>
    <row r="53" customFormat="false" ht="15.75" hidden="false" customHeight="true" outlineLevel="0" collapsed="false">
      <c r="C53" s="81"/>
      <c r="D53" s="78"/>
      <c r="E53" s="78"/>
      <c r="F53" s="78"/>
      <c r="G53" s="78"/>
      <c r="H53" s="78"/>
      <c r="I53" s="82"/>
      <c r="J53" s="80"/>
    </row>
    <row r="54" customFormat="false" ht="15.75" hidden="false" customHeight="true" outlineLevel="0" collapsed="false">
      <c r="C54" s="81"/>
      <c r="D54" s="78"/>
      <c r="E54" s="77"/>
      <c r="F54" s="82"/>
      <c r="G54" s="77"/>
      <c r="H54" s="77"/>
      <c r="I54" s="83"/>
    </row>
    <row r="55" customFormat="false" ht="15.75" hidden="false" customHeight="true" outlineLevel="0" collapsed="false">
      <c r="D55" s="84"/>
      <c r="E55" s="84"/>
      <c r="F55" s="84"/>
      <c r="G55" s="84"/>
      <c r="H55" s="24"/>
      <c r="I55" s="84"/>
      <c r="J55" s="26"/>
    </row>
    <row r="56" customFormat="false" ht="15.75" hidden="false" customHeight="true" outlineLevel="0" collapsed="false">
      <c r="C56" s="85"/>
      <c r="D56" s="84"/>
      <c r="E56" s="84"/>
      <c r="F56" s="84"/>
      <c r="G56" s="84"/>
      <c r="H56" s="84"/>
      <c r="I56" s="84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B58" s="86"/>
      <c r="C58" s="85"/>
      <c r="J58" s="84"/>
    </row>
    <row r="59" customFormat="false" ht="15.75" hidden="false" customHeight="true" outlineLevel="0" collapsed="false">
      <c r="A59" s="87" t="s">
        <v>44</v>
      </c>
      <c r="B59" s="86"/>
      <c r="C59" s="85"/>
      <c r="J59" s="84"/>
    </row>
    <row r="60" customFormat="false" ht="15.75" hidden="false" customHeight="true" outlineLevel="0" collapsed="false">
      <c r="A60" s="87"/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 t="s">
        <v>62</v>
      </c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45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/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 t="s">
        <v>49</v>
      </c>
      <c r="L65" s="84"/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81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8">
    <mergeCell ref="D1:I2"/>
    <mergeCell ref="D4:I7"/>
    <mergeCell ref="D9:I9"/>
    <mergeCell ref="D10:I10"/>
    <mergeCell ref="D13:I13"/>
    <mergeCell ref="D15:H15"/>
    <mergeCell ref="B63:J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D18" activeCellId="0" sqref="D18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82</v>
      </c>
      <c r="E9" s="14"/>
      <c r="F9" s="14"/>
      <c r="G9" s="14"/>
      <c r="H9" s="14"/>
      <c r="I9" s="14"/>
      <c r="J9" s="15"/>
      <c r="K9" s="16"/>
    </row>
    <row r="10" customFormat="false" ht="18" hidden="false" customHeight="tru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J11" s="21"/>
    </row>
    <row r="12" customFormat="false" ht="15.75" hidden="false" customHeight="true" outlineLevel="0" collapsed="false">
      <c r="C12" s="25"/>
      <c r="D12" s="103"/>
      <c r="E12" s="103"/>
      <c r="F12" s="103"/>
      <c r="G12" s="103"/>
      <c r="H12" s="103"/>
      <c r="I12" s="103"/>
      <c r="J12" s="23"/>
    </row>
    <row r="13" customFormat="false" ht="15.75" hidden="false" customHeight="true" outlineLevel="0" collapsed="false">
      <c r="C13" s="25"/>
      <c r="D13" s="103"/>
      <c r="E13" s="103"/>
      <c r="F13" s="103"/>
      <c r="G13" s="103"/>
      <c r="H13" s="103"/>
      <c r="I13" s="103"/>
      <c r="J13" s="23"/>
      <c r="M13" s="24"/>
    </row>
    <row r="14" customFormat="false" ht="15.75" hidden="false" customHeight="true" outlineLevel="0" collapsed="false">
      <c r="C14" s="25"/>
      <c r="J14" s="26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52113</v>
      </c>
      <c r="E18" s="38" t="n">
        <v>55932</v>
      </c>
      <c r="F18" s="39" t="n">
        <v>-6.82793391975971</v>
      </c>
      <c r="G18" s="37" t="n">
        <v>96137</v>
      </c>
      <c r="H18" s="38" t="n">
        <v>104356</v>
      </c>
      <c r="I18" s="39" t="n">
        <v>-7.87592471923033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95035</v>
      </c>
      <c r="E19" s="42" t="n">
        <v>98647</v>
      </c>
      <c r="F19" s="43" t="n">
        <v>-3.66154064492585</v>
      </c>
      <c r="G19" s="41" t="n">
        <v>194515</v>
      </c>
      <c r="H19" s="42" t="n">
        <v>192352</v>
      </c>
      <c r="I19" s="43" t="n">
        <v>1.12450091498919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6018</v>
      </c>
      <c r="E20" s="42" t="n">
        <v>5546</v>
      </c>
      <c r="F20" s="44" t="n">
        <v>8.51063829787234</v>
      </c>
      <c r="G20" s="41" t="n">
        <v>11250</v>
      </c>
      <c r="H20" s="42" t="n">
        <v>10092</v>
      </c>
      <c r="I20" s="43" t="n">
        <v>11.474435196195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48678</v>
      </c>
      <c r="E21" s="42" t="n">
        <v>49771</v>
      </c>
      <c r="F21" s="43" t="n">
        <v>-2.19605794538989</v>
      </c>
      <c r="G21" s="41" t="n">
        <v>90396</v>
      </c>
      <c r="H21" s="42" t="n">
        <v>94017</v>
      </c>
      <c r="I21" s="43" t="n">
        <v>-3.8514311241584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36876</v>
      </c>
      <c r="E22" s="42" t="n">
        <v>39133</v>
      </c>
      <c r="F22" s="43" t="n">
        <v>-5.76751079651445</v>
      </c>
      <c r="G22" s="41" t="n">
        <v>80587</v>
      </c>
      <c r="H22" s="42" t="n">
        <v>72712</v>
      </c>
      <c r="I22" s="43" t="n">
        <v>10.8303993838706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5546</v>
      </c>
      <c r="E23" s="42" t="n">
        <v>5560</v>
      </c>
      <c r="F23" s="43" t="n">
        <v>-0.251798561151079</v>
      </c>
      <c r="G23" s="41" t="n">
        <v>9971</v>
      </c>
      <c r="H23" s="42" t="n">
        <v>10612</v>
      </c>
      <c r="I23" s="43" t="n">
        <v>-6.04033169996231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19039</v>
      </c>
      <c r="E24" s="46" t="n">
        <v>21382</v>
      </c>
      <c r="F24" s="43" t="n">
        <v>-10.9578149845665</v>
      </c>
      <c r="G24" s="41" t="n">
        <v>35911</v>
      </c>
      <c r="H24" s="42" t="n">
        <v>42546</v>
      </c>
      <c r="I24" s="43" t="n">
        <v>-15.5948855356555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362214</v>
      </c>
      <c r="E25" s="42" t="n">
        <v>342981</v>
      </c>
      <c r="F25" s="43" t="n">
        <v>5.60759925476922</v>
      </c>
      <c r="G25" s="41" t="n">
        <v>686092</v>
      </c>
      <c r="H25" s="42" t="n">
        <v>640375</v>
      </c>
      <c r="I25" s="43" t="n">
        <v>7.13909818465743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576437</v>
      </c>
      <c r="E26" s="42" t="n">
        <v>606872</v>
      </c>
      <c r="F26" s="43" t="n">
        <v>-5.01506083655202</v>
      </c>
      <c r="G26" s="41" t="n">
        <v>1098029</v>
      </c>
      <c r="H26" s="42" t="n">
        <v>1160339</v>
      </c>
      <c r="I26" s="43" t="n">
        <v>-5.36998239307651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28161</v>
      </c>
      <c r="E27" s="42" t="n">
        <v>22972</v>
      </c>
      <c r="F27" s="43" t="n">
        <v>22.5883684485461</v>
      </c>
      <c r="G27" s="41" t="n">
        <v>45048</v>
      </c>
      <c r="H27" s="42" t="n">
        <v>38002</v>
      </c>
      <c r="I27" s="43" t="n">
        <v>18.5411294142414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28989</v>
      </c>
      <c r="E28" s="42" t="n">
        <v>27965</v>
      </c>
      <c r="F28" s="43" t="n">
        <v>3.6617200071518</v>
      </c>
      <c r="G28" s="41" t="n">
        <v>53546</v>
      </c>
      <c r="H28" s="42" t="n">
        <v>50508</v>
      </c>
      <c r="I28" s="43" t="n">
        <v>6.01488873049814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6512</v>
      </c>
      <c r="E29" s="42" t="n">
        <v>6211</v>
      </c>
      <c r="F29" s="43" t="n">
        <v>4.84624054097569</v>
      </c>
      <c r="G29" s="41" t="n">
        <v>32831</v>
      </c>
      <c r="H29" s="42" t="n">
        <v>33130</v>
      </c>
      <c r="I29" s="43" t="n">
        <v>-0.902505282221551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239219</v>
      </c>
      <c r="E30" s="42" t="n">
        <v>187742</v>
      </c>
      <c r="F30" s="44" t="n">
        <v>27.4190111962161</v>
      </c>
      <c r="G30" s="41" t="n">
        <v>470215</v>
      </c>
      <c r="H30" s="42" t="n">
        <v>377602</v>
      </c>
      <c r="I30" s="44" t="n">
        <v>24.5266179734218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3303</v>
      </c>
      <c r="E31" s="42" t="n">
        <v>3050</v>
      </c>
      <c r="F31" s="43" t="n">
        <v>8.29508196721311</v>
      </c>
      <c r="G31" s="41" t="n">
        <v>5903</v>
      </c>
      <c r="H31" s="42" t="n">
        <v>5494</v>
      </c>
      <c r="I31" s="43" t="n">
        <v>7.44448489261012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10254</v>
      </c>
      <c r="E32" s="42" t="n">
        <v>6415</v>
      </c>
      <c r="F32" s="43" t="n">
        <v>59.8441153546376</v>
      </c>
      <c r="G32" s="41" t="n">
        <v>17807</v>
      </c>
      <c r="H32" s="42" t="n">
        <v>10479</v>
      </c>
      <c r="I32" s="43" t="n">
        <v>69.9303368642046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84232</v>
      </c>
      <c r="E33" s="42" t="n">
        <v>90501</v>
      </c>
      <c r="F33" s="43" t="n">
        <v>-6.92699528182009</v>
      </c>
      <c r="G33" s="41" t="n">
        <v>172167</v>
      </c>
      <c r="H33" s="42" t="n">
        <v>193319</v>
      </c>
      <c r="I33" s="43" t="n">
        <v>-10.9415008354068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97392</v>
      </c>
      <c r="E34" s="42" t="n">
        <v>91880</v>
      </c>
      <c r="F34" s="43" t="n">
        <v>5.99912929908576</v>
      </c>
      <c r="G34" s="41" t="n">
        <v>198224</v>
      </c>
      <c r="H34" s="42" t="n">
        <v>191322</v>
      </c>
      <c r="I34" s="43" t="n">
        <v>3.60753075966172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36258</v>
      </c>
      <c r="E35" s="49" t="n">
        <v>29165</v>
      </c>
      <c r="F35" s="43" t="n">
        <v>24.3202468712498</v>
      </c>
      <c r="G35" s="41" t="n">
        <v>65797</v>
      </c>
      <c r="H35" s="49" t="n">
        <v>54382</v>
      </c>
      <c r="I35" s="43" t="n">
        <v>20.990401235703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23993</v>
      </c>
      <c r="E36" s="42" t="n">
        <v>17373</v>
      </c>
      <c r="F36" s="43" t="n">
        <v>38.1051056236689</v>
      </c>
      <c r="G36" s="41" t="n">
        <v>46929</v>
      </c>
      <c r="H36" s="42" t="n">
        <v>31513</v>
      </c>
      <c r="I36" s="43" t="n">
        <v>48.9194935423476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20242</v>
      </c>
      <c r="E37" s="49" t="n">
        <v>18448</v>
      </c>
      <c r="F37" s="43" t="n">
        <v>9.72463139635733</v>
      </c>
      <c r="G37" s="41" t="n">
        <v>36846</v>
      </c>
      <c r="H37" s="49" t="n">
        <v>33576</v>
      </c>
      <c r="I37" s="43" t="n">
        <v>9.73909935668335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13388</v>
      </c>
      <c r="E38" s="49" t="n">
        <v>14370</v>
      </c>
      <c r="F38" s="43" t="n">
        <v>-6.83368128044537</v>
      </c>
      <c r="G38" s="41" t="n">
        <v>26760</v>
      </c>
      <c r="H38" s="49" t="n">
        <v>27352</v>
      </c>
      <c r="I38" s="43" t="n">
        <v>-2.16437554840597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233140</v>
      </c>
      <c r="E39" s="42" t="n">
        <v>223491</v>
      </c>
      <c r="F39" s="43" t="n">
        <v>4.31739980580874</v>
      </c>
      <c r="G39" s="41" t="n">
        <v>427371</v>
      </c>
      <c r="H39" s="42" t="n">
        <v>411287</v>
      </c>
      <c r="I39" s="43" t="n">
        <v>3.91065119977048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43084</v>
      </c>
      <c r="E40" s="49" t="n">
        <v>66473</v>
      </c>
      <c r="F40" s="43" t="n">
        <v>-35.1857145006243</v>
      </c>
      <c r="G40" s="41" t="n">
        <v>75599</v>
      </c>
      <c r="H40" s="42" t="n">
        <v>105383</v>
      </c>
      <c r="I40" s="43" t="n">
        <v>-28.2626230037103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373250</v>
      </c>
      <c r="E41" s="42" t="n">
        <v>371192</v>
      </c>
      <c r="F41" s="43" t="n">
        <v>0.554430052371818</v>
      </c>
      <c r="G41" s="41" t="n">
        <v>840436</v>
      </c>
      <c r="H41" s="42" t="n">
        <v>812295</v>
      </c>
      <c r="I41" s="51" t="n">
        <v>3.4643817824805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2443373</v>
      </c>
      <c r="E42" s="54" t="n">
        <v>2403072</v>
      </c>
      <c r="F42" s="55" t="n">
        <v>1.67706169436455</v>
      </c>
      <c r="G42" s="53" t="n">
        <v>4818367</v>
      </c>
      <c r="H42" s="54" t="n">
        <v>4703045</v>
      </c>
      <c r="I42" s="55" t="n">
        <v>2.45207094552572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2185570</v>
      </c>
      <c r="E43" s="59" t="n">
        <v>2162694</v>
      </c>
      <c r="F43" s="60" t="n">
        <v>1.05775481875846</v>
      </c>
      <c r="G43" s="58" t="n">
        <v>4320735</v>
      </c>
      <c r="H43" s="59" t="n">
        <v>4238080</v>
      </c>
      <c r="I43" s="61" t="n">
        <v>1.95029352914527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257803</v>
      </c>
      <c r="E44" s="59" t="n">
        <v>240378</v>
      </c>
      <c r="F44" s="60" t="n">
        <v>7.24899949246603</v>
      </c>
      <c r="G44" s="58" t="n">
        <v>497632</v>
      </c>
      <c r="H44" s="59" t="n">
        <v>464965</v>
      </c>
      <c r="I44" s="61" t="n">
        <v>7.02569010570688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2142</v>
      </c>
      <c r="E45" s="64" t="n">
        <v>3268</v>
      </c>
      <c r="F45" s="98" t="n">
        <v>-34.4553243574051</v>
      </c>
      <c r="G45" s="63" t="n">
        <v>3302</v>
      </c>
      <c r="H45" s="64" t="n">
        <v>4994</v>
      </c>
      <c r="I45" s="99" t="n">
        <v>-33.8806567881458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7166</v>
      </c>
      <c r="E46" s="64" t="n">
        <v>10883</v>
      </c>
      <c r="F46" s="65" t="n">
        <v>-34.1541854268125</v>
      </c>
      <c r="G46" s="63" t="n">
        <v>13228</v>
      </c>
      <c r="H46" s="64" t="n">
        <v>18588</v>
      </c>
      <c r="I46" s="65" t="n">
        <v>-28.8358080482031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53234</v>
      </c>
      <c r="E47" s="64" t="n">
        <v>54997</v>
      </c>
      <c r="F47" s="65" t="n">
        <v>-3.20562939796716</v>
      </c>
      <c r="G47" s="63" t="n">
        <v>97625</v>
      </c>
      <c r="H47" s="64" t="n">
        <v>99765</v>
      </c>
      <c r="I47" s="65" t="n">
        <v>-2.14504084598807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62542</v>
      </c>
      <c r="E48" s="68" t="n">
        <v>69148</v>
      </c>
      <c r="F48" s="69" t="n">
        <v>-9.55342164632383</v>
      </c>
      <c r="G48" s="67" t="n">
        <v>114155</v>
      </c>
      <c r="H48" s="68" t="n">
        <v>123347</v>
      </c>
      <c r="I48" s="69" t="n">
        <v>-7.45214719450007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2505915</v>
      </c>
      <c r="E49" s="71" t="n">
        <v>2472220</v>
      </c>
      <c r="F49" s="72" t="n">
        <v>1.36294504534386</v>
      </c>
      <c r="G49" s="70" t="n">
        <v>4932522</v>
      </c>
      <c r="H49" s="71" t="n">
        <v>4826392</v>
      </c>
      <c r="I49" s="72" t="n">
        <v>2.19895110053224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2248112</v>
      </c>
      <c r="E50" s="74" t="n">
        <v>2231842</v>
      </c>
      <c r="F50" s="75" t="n">
        <v>0.728994256761903</v>
      </c>
      <c r="G50" s="73" t="n">
        <v>4434890</v>
      </c>
      <c r="H50" s="74" t="n">
        <v>4361427</v>
      </c>
      <c r="I50" s="75" t="n">
        <v>1.68437990593446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81"/>
      <c r="D52" s="80"/>
      <c r="E52" s="80"/>
      <c r="F52" s="80"/>
      <c r="G52" s="80"/>
      <c r="H52" s="80"/>
      <c r="I52" s="80"/>
      <c r="J52" s="77"/>
    </row>
    <row r="53" customFormat="false" ht="15.75" hidden="false" customHeight="true" outlineLevel="0" collapsed="false">
      <c r="D53" s="78"/>
      <c r="E53" s="78"/>
      <c r="F53" s="78"/>
      <c r="G53" s="78"/>
      <c r="H53" s="78"/>
      <c r="I53" s="82"/>
      <c r="J53" s="80"/>
    </row>
    <row r="54" customFormat="false" ht="15.75" hidden="false" customHeight="true" outlineLevel="0" collapsed="false">
      <c r="C54" s="81"/>
      <c r="D54" s="78"/>
      <c r="E54" s="77"/>
      <c r="F54" s="82"/>
      <c r="G54" s="77"/>
      <c r="H54" s="77"/>
      <c r="I54" s="83"/>
    </row>
    <row r="55" customFormat="false" ht="15.75" hidden="false" customHeight="true" outlineLevel="0" collapsed="false">
      <c r="D55" s="84"/>
      <c r="E55" s="84"/>
      <c r="F55" s="84"/>
      <c r="G55" s="84"/>
      <c r="H55" s="24"/>
      <c r="I55" s="84"/>
      <c r="J55" s="26"/>
    </row>
    <row r="56" customFormat="false" ht="15.75" hidden="false" customHeight="true" outlineLevel="0" collapsed="false">
      <c r="C56" s="85"/>
      <c r="D56" s="84"/>
      <c r="E56" s="84"/>
      <c r="F56" s="84"/>
      <c r="G56" s="84"/>
      <c r="H56" s="84"/>
      <c r="I56" s="84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C58" s="85"/>
      <c r="D58" s="102"/>
      <c r="E58" s="102"/>
      <c r="F58" s="102"/>
      <c r="G58" s="102"/>
      <c r="H58" s="102"/>
      <c r="I58" s="102"/>
    </row>
    <row r="59" customFormat="false" ht="15.75" hidden="false" customHeight="true" outlineLevel="0" collapsed="false">
      <c r="A59" s="87" t="s">
        <v>44</v>
      </c>
      <c r="B59" s="86"/>
      <c r="C59" s="85"/>
      <c r="J59" s="84"/>
    </row>
    <row r="60" customFormat="false" ht="15.75" hidden="false" customHeight="true" outlineLevel="0" collapsed="false">
      <c r="A60" s="87"/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 t="s">
        <v>62</v>
      </c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45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/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 t="s">
        <v>49</v>
      </c>
      <c r="L65" s="84"/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83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9">
    <mergeCell ref="D1:I2"/>
    <mergeCell ref="D4:I7"/>
    <mergeCell ref="D9:I9"/>
    <mergeCell ref="D10:I10"/>
    <mergeCell ref="D12:I13"/>
    <mergeCell ref="D15:H15"/>
    <mergeCell ref="D58:I58"/>
    <mergeCell ref="B63:J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7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C17" activeCellId="0" sqref="C17"/>
    </sheetView>
  </sheetViews>
  <sheetFormatPr defaultRowHeight="15.75" zeroHeight="false" outlineLevelRow="0" outlineLevelCol="0"/>
  <cols>
    <col collapsed="false" customWidth="true" hidden="true" outlineLevel="0" max="1" min="1" style="1" width="17.29"/>
    <col collapsed="false" customWidth="true" hidden="false" outlineLevel="0" max="2" min="2" style="1" width="10.71"/>
    <col collapsed="false" customWidth="true" hidden="false" outlineLevel="0" max="3" min="3" style="1" width="23.71"/>
    <col collapsed="false" customWidth="true" hidden="false" outlineLevel="0" max="9" min="4" style="1" width="12.29"/>
    <col collapsed="false" customWidth="true" hidden="false" outlineLevel="0" max="10" min="10" style="1" width="10.71"/>
    <col collapsed="false" customWidth="true" hidden="false" outlineLevel="0" max="11" min="11" style="1" width="12.29"/>
    <col collapsed="false" customWidth="true" hidden="false" outlineLevel="0" max="12" min="12" style="1" width="9.13"/>
    <col collapsed="false" customWidth="true" hidden="false" outlineLevel="0" max="13" min="13" style="1" width="10.13"/>
    <col collapsed="false" customWidth="true" hidden="false" outlineLevel="0" max="14" min="14" style="1" width="10.71"/>
    <col collapsed="false" customWidth="true" hidden="false" outlineLevel="0" max="15" min="15" style="1" width="10.13"/>
    <col collapsed="false" customWidth="true" hidden="false" outlineLevel="0" max="16" min="16" style="1" width="8.71"/>
    <col collapsed="false" customWidth="true" hidden="false" outlineLevel="0" max="1025" min="17" style="1" width="9.13"/>
  </cols>
  <sheetData>
    <row r="1" customFormat="false" ht="15.75" hidden="false" customHeight="true" outlineLevel="0" collapsed="false">
      <c r="C1" s="2"/>
      <c r="D1" s="3" t="s">
        <v>0</v>
      </c>
      <c r="E1" s="3"/>
      <c r="F1" s="3"/>
      <c r="G1" s="3"/>
      <c r="H1" s="3"/>
      <c r="I1" s="3"/>
      <c r="J1" s="4"/>
    </row>
    <row r="2" customFormat="false" ht="15.75" hidden="false" customHeight="true" outlineLevel="0" collapsed="false">
      <c r="C2" s="2"/>
      <c r="D2" s="3"/>
      <c r="E2" s="3"/>
      <c r="F2" s="3"/>
      <c r="G2" s="3"/>
      <c r="H2" s="3"/>
      <c r="I2" s="3"/>
      <c r="J2" s="4"/>
    </row>
    <row r="3" customFormat="false" ht="15.75" hidden="false" customHeight="true" outlineLevel="0" collapsed="false">
      <c r="B3" s="5"/>
      <c r="C3" s="2"/>
      <c r="J3" s="6"/>
    </row>
    <row r="4" customFormat="false" ht="15.75" hidden="false" customHeight="true" outlineLevel="0" collapsed="false">
      <c r="C4" s="2"/>
      <c r="D4" s="7" t="str">
        <f aca="false">BEV!D4</f>
        <v>PRESS EMBARGO FOR ALL DATA:
8.00 AM (6.00 AM GMT), 4 September 2019</v>
      </c>
      <c r="E4" s="7"/>
      <c r="F4" s="7"/>
      <c r="G4" s="7"/>
      <c r="H4" s="7"/>
      <c r="I4" s="7"/>
      <c r="J4" s="6"/>
    </row>
    <row r="5" customFormat="false" ht="15.75" hidden="false" customHeight="true" outlineLevel="0" collapsed="false">
      <c r="C5" s="2"/>
      <c r="D5" s="7"/>
      <c r="E5" s="7"/>
      <c r="F5" s="7"/>
      <c r="G5" s="7"/>
      <c r="H5" s="7"/>
      <c r="I5" s="7"/>
      <c r="J5" s="4"/>
    </row>
    <row r="6" customFormat="false" ht="15.75" hidden="false" customHeight="true" outlineLevel="0" collapsed="false">
      <c r="B6" s="8"/>
      <c r="C6" s="4"/>
      <c r="D6" s="7"/>
      <c r="E6" s="7"/>
      <c r="F6" s="7"/>
      <c r="G6" s="7"/>
      <c r="H6" s="7"/>
      <c r="I6" s="7"/>
      <c r="J6" s="9"/>
    </row>
    <row r="7" customFormat="false" ht="15.75" hidden="false" customHeight="true" outlineLevel="0" collapsed="false">
      <c r="B7" s="8"/>
      <c r="C7" s="4"/>
      <c r="D7" s="7"/>
      <c r="E7" s="7"/>
      <c r="F7" s="7"/>
      <c r="G7" s="7"/>
      <c r="H7" s="7"/>
      <c r="I7" s="7"/>
      <c r="J7" s="9"/>
    </row>
    <row r="8" customFormat="false" ht="15.75" hidden="false" customHeight="true" outlineLevel="0" collapsed="false">
      <c r="B8" s="10"/>
      <c r="C8" s="4"/>
      <c r="D8" s="11"/>
      <c r="E8" s="11"/>
      <c r="F8" s="11"/>
      <c r="G8" s="11"/>
      <c r="H8" s="11"/>
      <c r="I8" s="11"/>
      <c r="J8" s="12"/>
    </row>
    <row r="9" customFormat="false" ht="15.75" hidden="false" customHeight="true" outlineLevel="0" collapsed="false">
      <c r="B9" s="10"/>
      <c r="C9" s="13"/>
      <c r="D9" s="14" t="s">
        <v>84</v>
      </c>
      <c r="E9" s="14"/>
      <c r="F9" s="14"/>
      <c r="G9" s="14"/>
      <c r="H9" s="14"/>
      <c r="I9" s="14"/>
      <c r="J9" s="15"/>
      <c r="K9" s="16"/>
    </row>
    <row r="10" customFormat="false" ht="18" hidden="false" customHeight="true" outlineLevel="0" collapsed="false">
      <c r="B10" s="10"/>
      <c r="C10" s="17"/>
      <c r="D10" s="18" t="s">
        <v>54</v>
      </c>
      <c r="E10" s="18"/>
      <c r="F10" s="18"/>
      <c r="G10" s="18"/>
      <c r="H10" s="18"/>
      <c r="I10" s="18"/>
      <c r="J10" s="15"/>
      <c r="K10" s="16"/>
    </row>
    <row r="11" customFormat="false" ht="15.75" hidden="false" customHeight="true" outlineLevel="0" collapsed="false">
      <c r="B11" s="19"/>
      <c r="C11" s="20"/>
      <c r="D11" s="20"/>
      <c r="E11" s="20"/>
      <c r="F11" s="20"/>
      <c r="G11" s="20"/>
      <c r="H11" s="20"/>
      <c r="I11" s="20"/>
      <c r="J11" s="15"/>
      <c r="K11" s="16"/>
    </row>
    <row r="12" customFormat="false" ht="15.75" hidden="false" customHeight="true" outlineLevel="0" collapsed="false">
      <c r="J12" s="21"/>
    </row>
    <row r="13" customFormat="false" ht="15.75" hidden="false" customHeight="true" outlineLevel="0" collapsed="false">
      <c r="C13" s="25"/>
      <c r="D13" s="103"/>
      <c r="E13" s="103"/>
      <c r="F13" s="103"/>
      <c r="G13" s="103"/>
      <c r="H13" s="103"/>
      <c r="I13" s="103"/>
      <c r="J13" s="23"/>
    </row>
    <row r="14" customFormat="false" ht="15.75" hidden="false" customHeight="true" outlineLevel="0" collapsed="false">
      <c r="C14" s="25"/>
      <c r="D14" s="103"/>
      <c r="E14" s="103"/>
      <c r="F14" s="103"/>
      <c r="G14" s="103"/>
      <c r="H14" s="103"/>
      <c r="I14" s="103"/>
      <c r="J14" s="23"/>
      <c r="M14" s="24"/>
    </row>
    <row r="15" customFormat="false" ht="15.75" hidden="false" customHeight="true" outlineLevel="0" collapsed="false">
      <c r="C15" s="4"/>
      <c r="D15" s="27"/>
      <c r="E15" s="27"/>
      <c r="F15" s="27"/>
      <c r="G15" s="27"/>
      <c r="H15" s="27"/>
      <c r="I15" s="21"/>
      <c r="J15" s="26"/>
      <c r="L15" s="28"/>
      <c r="M15" s="28"/>
      <c r="N15" s="28"/>
      <c r="O15" s="28"/>
      <c r="P15" s="28"/>
      <c r="Q15" s="28"/>
      <c r="R15" s="28"/>
      <c r="S15" s="28"/>
      <c r="T15" s="28"/>
    </row>
    <row r="16" customFormat="false" ht="15.75" hidden="false" customHeight="true" outlineLevel="0" collapsed="false">
      <c r="D16" s="29" t="str">
        <f aca="false">BEV!D16</f>
        <v>Q2</v>
      </c>
      <c r="E16" s="30" t="str">
        <f aca="false">BEV!E16</f>
        <v>Q2</v>
      </c>
      <c r="F16" s="31" t="s">
        <v>5</v>
      </c>
      <c r="G16" s="29" t="str">
        <f aca="false">BEV!G16</f>
        <v>Q1-Q2</v>
      </c>
      <c r="H16" s="32" t="str">
        <f aca="false">BEV!H16</f>
        <v>Q1-Q2</v>
      </c>
      <c r="I16" s="31" t="s">
        <v>5</v>
      </c>
      <c r="J16" s="26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customFormat="false" ht="15.75" hidden="false" customHeight="true" outlineLevel="0" collapsed="false">
      <c r="D17" s="33" t="n">
        <f aca="false">BEV!D17</f>
        <v>2019</v>
      </c>
      <c r="E17" s="34" t="n">
        <f aca="false">BEV!E17</f>
        <v>2018</v>
      </c>
      <c r="F17" s="35" t="s">
        <v>7</v>
      </c>
      <c r="G17" s="33" t="n">
        <f aca="false">BEV!G17</f>
        <v>2019</v>
      </c>
      <c r="H17" s="34" t="n">
        <f aca="false">BEV!H17</f>
        <v>2018</v>
      </c>
      <c r="I17" s="35" t="s">
        <v>7</v>
      </c>
      <c r="J17" s="26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customFormat="false" ht="15.75" hidden="false" customHeight="true" outlineLevel="0" collapsed="false">
      <c r="C18" s="36" t="s">
        <v>8</v>
      </c>
      <c r="D18" s="37" t="n">
        <v>36242</v>
      </c>
      <c r="E18" s="38" t="n">
        <v>42116</v>
      </c>
      <c r="F18" s="39" t="n">
        <v>-13.9471934656663</v>
      </c>
      <c r="G18" s="37" t="n">
        <v>67719</v>
      </c>
      <c r="H18" s="38" t="n">
        <v>79995</v>
      </c>
      <c r="I18" s="39" t="n">
        <v>-15.3459591224452</v>
      </c>
      <c r="J18" s="26"/>
      <c r="K18" s="28"/>
      <c r="M18" s="24"/>
    </row>
    <row r="19" customFormat="false" ht="15.75" hidden="false" customHeight="true" outlineLevel="0" collapsed="false">
      <c r="C19" s="40" t="s">
        <v>9</v>
      </c>
      <c r="D19" s="41" t="n">
        <v>49644</v>
      </c>
      <c r="E19" s="42" t="n">
        <v>57499</v>
      </c>
      <c r="F19" s="43" t="n">
        <v>-13.6611071496896</v>
      </c>
      <c r="G19" s="41" t="n">
        <v>95790</v>
      </c>
      <c r="H19" s="42" t="n">
        <v>119746</v>
      </c>
      <c r="I19" s="43" t="n">
        <v>-20.0056786865532</v>
      </c>
      <c r="J19" s="26"/>
      <c r="L19" s="28"/>
      <c r="M19" s="28"/>
      <c r="N19" s="28"/>
      <c r="O19" s="28"/>
      <c r="P19" s="28"/>
      <c r="Q19" s="28"/>
      <c r="R19" s="28"/>
      <c r="S19" s="28"/>
      <c r="T19" s="28"/>
    </row>
    <row r="20" customFormat="false" ht="15.75" hidden="false" customHeight="true" outlineLevel="0" collapsed="false">
      <c r="C20" s="40" t="s">
        <v>10</v>
      </c>
      <c r="D20" s="41" t="n">
        <v>3992</v>
      </c>
      <c r="E20" s="42" t="n">
        <v>5392</v>
      </c>
      <c r="F20" s="44" t="n">
        <v>-25.9643916913947</v>
      </c>
      <c r="G20" s="41" t="n">
        <v>7928</v>
      </c>
      <c r="H20" s="42" t="n">
        <v>10202</v>
      </c>
      <c r="I20" s="43" t="n">
        <v>-22.2897471084101</v>
      </c>
      <c r="J20" s="26"/>
      <c r="K20" s="28"/>
      <c r="M20" s="24"/>
    </row>
    <row r="21" customFormat="false" ht="15.75" hidden="false" customHeight="true" outlineLevel="0" collapsed="false">
      <c r="C21" s="40" t="s">
        <v>11</v>
      </c>
      <c r="D21" s="41" t="n">
        <v>18189</v>
      </c>
      <c r="E21" s="42" t="n">
        <v>23875</v>
      </c>
      <c r="F21" s="43" t="n">
        <v>-23.8157068062827</v>
      </c>
      <c r="G21" s="41" t="n">
        <v>34867</v>
      </c>
      <c r="H21" s="42" t="n">
        <v>45554</v>
      </c>
      <c r="I21" s="43" t="n">
        <v>-23.4600693682223</v>
      </c>
      <c r="J21" s="26"/>
      <c r="M21" s="24"/>
    </row>
    <row r="22" customFormat="false" ht="15.75" hidden="false" customHeight="true" outlineLevel="0" collapsed="false">
      <c r="C22" s="40" t="s">
        <v>12</v>
      </c>
      <c r="D22" s="41" t="n">
        <v>14758</v>
      </c>
      <c r="E22" s="42" t="n">
        <v>21100</v>
      </c>
      <c r="F22" s="43" t="n">
        <v>-30.0568720379147</v>
      </c>
      <c r="G22" s="41" t="n">
        <v>32031</v>
      </c>
      <c r="H22" s="42" t="n">
        <v>41341</v>
      </c>
      <c r="I22" s="43" t="n">
        <v>-22.520016448562</v>
      </c>
      <c r="J22" s="26"/>
      <c r="M22" s="24"/>
    </row>
    <row r="23" customFormat="false" ht="15.75" hidden="false" customHeight="true" outlineLevel="0" collapsed="false">
      <c r="C23" s="40" t="s">
        <v>13</v>
      </c>
      <c r="D23" s="41" t="n">
        <v>3249</v>
      </c>
      <c r="E23" s="42" t="n">
        <v>3609</v>
      </c>
      <c r="F23" s="43" t="n">
        <v>-9.97506234413965</v>
      </c>
      <c r="G23" s="41" t="n">
        <v>6459</v>
      </c>
      <c r="H23" s="42" t="n">
        <v>6758</v>
      </c>
      <c r="I23" s="43" t="n">
        <v>-4.42438591299201</v>
      </c>
      <c r="J23" s="26"/>
      <c r="M23" s="24"/>
    </row>
    <row r="24" customFormat="false" ht="15.75" hidden="false" customHeight="true" outlineLevel="0" collapsed="false">
      <c r="C24" s="40" t="s">
        <v>14</v>
      </c>
      <c r="D24" s="45" t="n">
        <v>5745</v>
      </c>
      <c r="E24" s="46" t="n">
        <v>8242</v>
      </c>
      <c r="F24" s="43" t="n">
        <v>-30.296044649357</v>
      </c>
      <c r="G24" s="41" t="n">
        <v>12302</v>
      </c>
      <c r="H24" s="42" t="n">
        <v>16724</v>
      </c>
      <c r="I24" s="43" t="n">
        <v>-26.4410428127242</v>
      </c>
      <c r="J24" s="26"/>
      <c r="L24" s="28"/>
      <c r="M24" s="28"/>
      <c r="N24" s="28"/>
      <c r="O24" s="28"/>
      <c r="P24" s="28"/>
      <c r="Q24" s="28"/>
      <c r="R24" s="28"/>
      <c r="S24" s="28"/>
      <c r="T24" s="28"/>
    </row>
    <row r="25" customFormat="false" ht="15.75" hidden="false" customHeight="true" outlineLevel="0" collapsed="false">
      <c r="C25" s="40" t="s">
        <v>15</v>
      </c>
      <c r="D25" s="41" t="n">
        <v>208681</v>
      </c>
      <c r="E25" s="42" t="n">
        <v>253154</v>
      </c>
      <c r="F25" s="43" t="n">
        <v>-17.5675675675676</v>
      </c>
      <c r="G25" s="41" t="n">
        <v>399642</v>
      </c>
      <c r="H25" s="42" t="n">
        <v>479202</v>
      </c>
      <c r="I25" s="43" t="n">
        <v>-16.602601825535</v>
      </c>
      <c r="J25" s="26"/>
      <c r="K25" s="28"/>
      <c r="M25" s="24"/>
    </row>
    <row r="26" customFormat="false" ht="15.75" hidden="false" customHeight="true" outlineLevel="0" collapsed="false">
      <c r="C26" s="40" t="s">
        <v>16</v>
      </c>
      <c r="D26" s="41" t="n">
        <v>317661</v>
      </c>
      <c r="E26" s="42" t="n">
        <v>307009</v>
      </c>
      <c r="F26" s="43" t="n">
        <v>3.46960512558264</v>
      </c>
      <c r="G26" s="41" t="n">
        <v>608753</v>
      </c>
      <c r="H26" s="42" t="n">
        <v>590775</v>
      </c>
      <c r="I26" s="43" t="n">
        <v>3.04312132368499</v>
      </c>
      <c r="J26" s="26"/>
      <c r="M26" s="24"/>
    </row>
    <row r="27" customFormat="false" ht="15.75" hidden="false" customHeight="true" outlineLevel="0" collapsed="false">
      <c r="C27" s="40" t="s">
        <v>17</v>
      </c>
      <c r="D27" s="41" t="n">
        <v>8664</v>
      </c>
      <c r="E27" s="42" t="n">
        <v>11216</v>
      </c>
      <c r="F27" s="43" t="n">
        <v>-22.753209700428</v>
      </c>
      <c r="G27" s="41" t="n">
        <v>16498</v>
      </c>
      <c r="H27" s="42" t="n">
        <v>21718</v>
      </c>
      <c r="I27" s="43" t="n">
        <v>-24.0353623722258</v>
      </c>
      <c r="J27" s="26"/>
      <c r="L27" s="28"/>
      <c r="M27" s="28"/>
      <c r="N27" s="28"/>
      <c r="O27" s="28"/>
      <c r="P27" s="28"/>
      <c r="Q27" s="28"/>
      <c r="R27" s="28"/>
      <c r="S27" s="28"/>
      <c r="T27" s="28"/>
    </row>
    <row r="28" customFormat="false" ht="15.75" hidden="false" customHeight="true" outlineLevel="0" collapsed="false">
      <c r="C28" s="40" t="s">
        <v>18</v>
      </c>
      <c r="D28" s="41" t="n">
        <v>8444</v>
      </c>
      <c r="E28" s="42" t="n">
        <v>9159</v>
      </c>
      <c r="F28" s="43" t="n">
        <v>-7.806529097063</v>
      </c>
      <c r="G28" s="41" t="n">
        <v>15897</v>
      </c>
      <c r="H28" s="42" t="n">
        <v>16619</v>
      </c>
      <c r="I28" s="43" t="n">
        <v>-4.34442505565919</v>
      </c>
      <c r="J28" s="26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customFormat="false" ht="15.75" hidden="false" customHeight="true" outlineLevel="0" collapsed="false">
      <c r="C29" s="40" t="s">
        <v>19</v>
      </c>
      <c r="D29" s="41" t="n">
        <v>7520</v>
      </c>
      <c r="E29" s="42" t="n">
        <v>7943</v>
      </c>
      <c r="F29" s="43" t="n">
        <v>-5.32544378698225</v>
      </c>
      <c r="G29" s="41" t="n">
        <v>38343</v>
      </c>
      <c r="H29" s="42" t="n">
        <v>48323</v>
      </c>
      <c r="I29" s="43" t="n">
        <v>-20.6526912650291</v>
      </c>
      <c r="J29" s="26"/>
      <c r="K29" s="28"/>
      <c r="M29" s="24"/>
    </row>
    <row r="30" customFormat="false" ht="15.75" hidden="false" customHeight="true" outlineLevel="0" collapsed="false">
      <c r="C30" s="40" t="s">
        <v>20</v>
      </c>
      <c r="D30" s="41" t="n">
        <v>225052</v>
      </c>
      <c r="E30" s="42" t="n">
        <v>285675</v>
      </c>
      <c r="F30" s="44" t="n">
        <v>-21.2209678830839</v>
      </c>
      <c r="G30" s="41" t="n">
        <v>461157</v>
      </c>
      <c r="H30" s="42" t="n">
        <v>602520</v>
      </c>
      <c r="I30" s="44" t="n">
        <v>-23.4619597689703</v>
      </c>
      <c r="J30" s="26"/>
      <c r="M30" s="24"/>
    </row>
    <row r="31" customFormat="false" ht="15.75" hidden="false" customHeight="true" outlineLevel="0" collapsed="false">
      <c r="C31" s="40" t="s">
        <v>21</v>
      </c>
      <c r="D31" s="41" t="n">
        <v>1654</v>
      </c>
      <c r="E31" s="42" t="n">
        <v>1781</v>
      </c>
      <c r="F31" s="43" t="n">
        <v>-7.13082537900056</v>
      </c>
      <c r="G31" s="41" t="n">
        <v>3455</v>
      </c>
      <c r="H31" s="42" t="n">
        <v>3493</v>
      </c>
      <c r="I31" s="43" t="n">
        <v>-1.08789006584598</v>
      </c>
      <c r="J31" s="26"/>
      <c r="L31" s="28"/>
      <c r="M31" s="28"/>
      <c r="N31" s="28"/>
      <c r="O31" s="28"/>
      <c r="P31" s="28"/>
      <c r="Q31" s="28"/>
      <c r="R31" s="28"/>
      <c r="S31" s="28"/>
      <c r="T31" s="28"/>
    </row>
    <row r="32" customFormat="false" ht="15.75" hidden="false" customHeight="true" outlineLevel="0" collapsed="false">
      <c r="C32" s="40" t="s">
        <v>22</v>
      </c>
      <c r="D32" s="41" t="n">
        <v>2035</v>
      </c>
      <c r="E32" s="42" t="n">
        <v>2369</v>
      </c>
      <c r="F32" s="43" t="n">
        <v>-14.0987758547911</v>
      </c>
      <c r="G32" s="41" t="n">
        <v>4200</v>
      </c>
      <c r="H32" s="42" t="n">
        <v>4293</v>
      </c>
      <c r="I32" s="43" t="n">
        <v>-2.16631726065688</v>
      </c>
      <c r="J32" s="26"/>
      <c r="L32" s="28"/>
      <c r="M32" s="28"/>
      <c r="N32" s="28"/>
      <c r="O32" s="28"/>
      <c r="P32" s="28"/>
      <c r="Q32" s="28"/>
      <c r="R32" s="28"/>
      <c r="S32" s="28"/>
      <c r="T32" s="28"/>
    </row>
    <row r="33" s="47" customFormat="true" ht="15.75" hidden="false" customHeight="true" outlineLevel="0" collapsed="false">
      <c r="C33" s="40" t="s">
        <v>23</v>
      </c>
      <c r="D33" s="41" t="n">
        <v>8766</v>
      </c>
      <c r="E33" s="42" t="n">
        <v>14803</v>
      </c>
      <c r="F33" s="43" t="n">
        <v>-40.7822738634061</v>
      </c>
      <c r="G33" s="41" t="n">
        <v>19338</v>
      </c>
      <c r="H33" s="42" t="n">
        <v>35902</v>
      </c>
      <c r="I33" s="43" t="n">
        <v>-46.1367054760181</v>
      </c>
      <c r="J33" s="26"/>
      <c r="K33" s="28"/>
      <c r="M33" s="48"/>
    </row>
    <row r="34" customFormat="false" ht="15.75" hidden="false" customHeight="true" outlineLevel="0" collapsed="false">
      <c r="C34" s="40" t="s">
        <v>24</v>
      </c>
      <c r="D34" s="41" t="n">
        <v>27268</v>
      </c>
      <c r="E34" s="42" t="n">
        <v>33279</v>
      </c>
      <c r="F34" s="43" t="n">
        <v>-18.0624417801016</v>
      </c>
      <c r="G34" s="41" t="n">
        <v>56876</v>
      </c>
      <c r="H34" s="42" t="n">
        <v>65458</v>
      </c>
      <c r="I34" s="43" t="n">
        <v>-13.1106969354395</v>
      </c>
      <c r="J34" s="26"/>
      <c r="K34" s="47"/>
      <c r="L34" s="28"/>
      <c r="M34" s="28"/>
      <c r="N34" s="28"/>
      <c r="O34" s="28"/>
      <c r="P34" s="28"/>
      <c r="Q34" s="28"/>
      <c r="R34" s="28"/>
      <c r="S34" s="28"/>
      <c r="T34" s="28"/>
    </row>
    <row r="35" customFormat="false" ht="15.75" hidden="false" customHeight="true" outlineLevel="0" collapsed="false">
      <c r="C35" s="40" t="s">
        <v>25</v>
      </c>
      <c r="D35" s="41" t="n">
        <v>26486</v>
      </c>
      <c r="E35" s="49" t="n">
        <v>37464</v>
      </c>
      <c r="F35" s="43" t="n">
        <v>-29.3027973521247</v>
      </c>
      <c r="G35" s="41" t="n">
        <v>50847</v>
      </c>
      <c r="H35" s="49" t="n">
        <v>71699</v>
      </c>
      <c r="I35" s="43" t="n">
        <v>-29.0826929245875</v>
      </c>
      <c r="J35" s="26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customFormat="false" ht="15.75" hidden="false" customHeight="true" outlineLevel="0" collapsed="false">
      <c r="C36" s="40" t="s">
        <v>26</v>
      </c>
      <c r="D36" s="41" t="n">
        <v>9789</v>
      </c>
      <c r="E36" s="42" t="n">
        <v>12834</v>
      </c>
      <c r="F36" s="43" t="n">
        <v>-23.7260402057036</v>
      </c>
      <c r="G36" s="41" t="n">
        <v>20726</v>
      </c>
      <c r="H36" s="42" t="n">
        <v>26200</v>
      </c>
      <c r="I36" s="43" t="n">
        <v>-20.8931297709924</v>
      </c>
      <c r="J36" s="26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customFormat="false" ht="15.75" hidden="false" customHeight="true" outlineLevel="0" collapsed="false">
      <c r="C37" s="40" t="s">
        <v>27</v>
      </c>
      <c r="D37" s="41" t="n">
        <v>6725</v>
      </c>
      <c r="E37" s="49" t="n">
        <v>8116</v>
      </c>
      <c r="F37" s="43" t="n">
        <v>-17.1389847215377</v>
      </c>
      <c r="G37" s="41" t="n">
        <v>13169</v>
      </c>
      <c r="H37" s="49" t="n">
        <v>16502</v>
      </c>
      <c r="I37" s="43" t="n">
        <v>-20.1975518119016</v>
      </c>
      <c r="J37" s="26"/>
      <c r="K37" s="28"/>
      <c r="M37" s="24"/>
    </row>
    <row r="38" customFormat="false" ht="15.75" hidden="false" customHeight="true" outlineLevel="0" collapsed="false">
      <c r="C38" s="40" t="s">
        <v>28</v>
      </c>
      <c r="D38" s="41" t="n">
        <v>5738</v>
      </c>
      <c r="E38" s="49" t="n">
        <v>6319</v>
      </c>
      <c r="F38" s="43" t="n">
        <v>-9.19449279949359</v>
      </c>
      <c r="G38" s="41" t="n">
        <v>11444</v>
      </c>
      <c r="H38" s="49" t="n">
        <v>13065</v>
      </c>
      <c r="I38" s="43" t="n">
        <v>-12.4071947952545</v>
      </c>
      <c r="J38" s="26"/>
      <c r="K38" s="28"/>
      <c r="M38" s="24"/>
    </row>
    <row r="39" customFormat="false" ht="15.75" hidden="false" customHeight="true" outlineLevel="0" collapsed="false">
      <c r="C39" s="50" t="s">
        <v>29</v>
      </c>
      <c r="D39" s="41" t="n">
        <v>101417</v>
      </c>
      <c r="E39" s="42" t="n">
        <v>141064</v>
      </c>
      <c r="F39" s="43" t="n">
        <v>-28.1056825270799</v>
      </c>
      <c r="G39" s="41" t="n">
        <v>192080</v>
      </c>
      <c r="H39" s="42" t="n">
        <v>271730</v>
      </c>
      <c r="I39" s="43" t="n">
        <v>-29.3121848894123</v>
      </c>
      <c r="J39" s="26"/>
      <c r="M39" s="24"/>
    </row>
    <row r="40" s="47" customFormat="true" ht="15.75" hidden="false" customHeight="true" outlineLevel="0" collapsed="false">
      <c r="C40" s="40" t="s">
        <v>30</v>
      </c>
      <c r="D40" s="41" t="n">
        <v>33380</v>
      </c>
      <c r="E40" s="49" t="n">
        <v>56961</v>
      </c>
      <c r="F40" s="43" t="n">
        <v>-41.3985007285687</v>
      </c>
      <c r="G40" s="41" t="n">
        <v>60358</v>
      </c>
      <c r="H40" s="42" t="n">
        <v>93615</v>
      </c>
      <c r="I40" s="43" t="n">
        <v>-35.5252897505742</v>
      </c>
      <c r="J40" s="26"/>
      <c r="K40" s="1"/>
      <c r="M40" s="48"/>
    </row>
    <row r="41" customFormat="false" ht="15.75" hidden="false" customHeight="true" outlineLevel="0" collapsed="false">
      <c r="C41" s="40" t="s">
        <v>31</v>
      </c>
      <c r="D41" s="41" t="n">
        <v>155305</v>
      </c>
      <c r="E41" s="42" t="n">
        <v>187688</v>
      </c>
      <c r="F41" s="43" t="n">
        <v>-17.2536336899535</v>
      </c>
      <c r="G41" s="41" t="n">
        <v>344877</v>
      </c>
      <c r="H41" s="42" t="n">
        <v>428006</v>
      </c>
      <c r="I41" s="51" t="n">
        <v>-19.4223912748887</v>
      </c>
      <c r="J41" s="26"/>
      <c r="K41" s="47"/>
      <c r="L41" s="28"/>
      <c r="M41" s="28"/>
      <c r="N41" s="28"/>
      <c r="O41" s="28"/>
      <c r="P41" s="28"/>
      <c r="Q41" s="28"/>
      <c r="R41" s="28"/>
      <c r="S41" s="28"/>
      <c r="T41" s="28"/>
    </row>
    <row r="42" customFormat="false" ht="15.75" hidden="false" customHeight="true" outlineLevel="0" collapsed="false">
      <c r="C42" s="52" t="s">
        <v>32</v>
      </c>
      <c r="D42" s="53" t="n">
        <v>1286404</v>
      </c>
      <c r="E42" s="54" t="n">
        <v>1538667</v>
      </c>
      <c r="F42" s="55" t="n">
        <v>-16.3949054603758</v>
      </c>
      <c r="G42" s="53" t="n">
        <v>2574756</v>
      </c>
      <c r="H42" s="54" t="n">
        <v>3109440</v>
      </c>
      <c r="I42" s="55" t="n">
        <v>-17.1955078728002</v>
      </c>
      <c r="J42" s="56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customFormat="false" ht="15.75" hidden="false" customHeight="true" outlineLevel="0" collapsed="false">
      <c r="C43" s="57" t="s">
        <v>33</v>
      </c>
      <c r="D43" s="58" t="n">
        <v>1199321</v>
      </c>
      <c r="E43" s="59" t="n">
        <v>1431934</v>
      </c>
      <c r="F43" s="60" t="n">
        <v>-16.2446732880147</v>
      </c>
      <c r="G43" s="58" t="n">
        <v>2399735</v>
      </c>
      <c r="H43" s="59" t="n">
        <v>2901296</v>
      </c>
      <c r="I43" s="61" t="n">
        <v>-17.287481180824</v>
      </c>
      <c r="J43" s="26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customFormat="false" ht="15.75" hidden="false" customHeight="true" outlineLevel="0" collapsed="false">
      <c r="C44" s="57" t="s">
        <v>34</v>
      </c>
      <c r="D44" s="58" t="n">
        <v>87083</v>
      </c>
      <c r="E44" s="59" t="n">
        <v>106733</v>
      </c>
      <c r="F44" s="60" t="n">
        <v>-18.4104260163211</v>
      </c>
      <c r="G44" s="58" t="n">
        <v>175021</v>
      </c>
      <c r="H44" s="59" t="n">
        <v>208144</v>
      </c>
      <c r="I44" s="61" t="n">
        <v>-15.913502190791</v>
      </c>
      <c r="J44" s="26"/>
      <c r="K44" s="28"/>
      <c r="L44" s="47"/>
      <c r="M44" s="47"/>
      <c r="N44" s="47"/>
      <c r="O44" s="47"/>
      <c r="P44" s="47"/>
      <c r="Q44" s="47"/>
      <c r="R44" s="47"/>
      <c r="S44" s="47"/>
      <c r="T44" s="47"/>
    </row>
    <row r="45" customFormat="false" ht="15.75" hidden="false" customHeight="true" outlineLevel="0" collapsed="false">
      <c r="C45" s="62" t="s">
        <v>35</v>
      </c>
      <c r="D45" s="63" t="n">
        <v>1457</v>
      </c>
      <c r="E45" s="64" t="n">
        <v>2730</v>
      </c>
      <c r="F45" s="98" t="n">
        <v>-46.6300366300366</v>
      </c>
      <c r="G45" s="63" t="n">
        <v>2336</v>
      </c>
      <c r="H45" s="64" t="n">
        <v>4758</v>
      </c>
      <c r="I45" s="99" t="n">
        <v>-50.9037410676755</v>
      </c>
      <c r="J45" s="26"/>
      <c r="K45" s="28"/>
      <c r="L45" s="47"/>
      <c r="M45" s="47"/>
      <c r="N45" s="47"/>
      <c r="O45" s="47"/>
      <c r="P45" s="47"/>
      <c r="Q45" s="47"/>
      <c r="R45" s="47"/>
      <c r="S45" s="47"/>
      <c r="T45" s="47"/>
    </row>
    <row r="46" customFormat="false" ht="15.75" hidden="false" customHeight="true" outlineLevel="0" collapsed="false">
      <c r="C46" s="62" t="s">
        <v>36</v>
      </c>
      <c r="D46" s="63" t="n">
        <v>6387</v>
      </c>
      <c r="E46" s="64" t="n">
        <v>7292</v>
      </c>
      <c r="F46" s="65" t="n">
        <v>-12.4108612177729</v>
      </c>
      <c r="G46" s="63" t="n">
        <v>11737</v>
      </c>
      <c r="H46" s="64" t="n">
        <v>13578</v>
      </c>
      <c r="I46" s="65" t="n">
        <v>-13.5586978936515</v>
      </c>
      <c r="J46" s="26"/>
      <c r="K46" s="47"/>
      <c r="L46" s="47"/>
      <c r="M46" s="47"/>
      <c r="N46" s="47"/>
      <c r="O46" s="47"/>
      <c r="P46" s="47"/>
      <c r="Q46" s="47"/>
      <c r="R46" s="47"/>
      <c r="S46" s="47"/>
      <c r="T46" s="47"/>
    </row>
    <row r="47" customFormat="false" ht="15.75" hidden="false" customHeight="true" outlineLevel="0" collapsed="false">
      <c r="C47" s="62" t="s">
        <v>37</v>
      </c>
      <c r="D47" s="63" t="n">
        <v>22488</v>
      </c>
      <c r="E47" s="64" t="n">
        <v>25501</v>
      </c>
      <c r="F47" s="65" t="n">
        <v>-11.815222932434</v>
      </c>
      <c r="G47" s="63" t="n">
        <v>42811</v>
      </c>
      <c r="H47" s="64" t="n">
        <v>48219</v>
      </c>
      <c r="I47" s="65" t="n">
        <v>-11.2154959663203</v>
      </c>
      <c r="J47" s="26"/>
      <c r="K47" s="47"/>
      <c r="L47" s="47"/>
      <c r="M47" s="47"/>
      <c r="N47" s="47"/>
      <c r="O47" s="47"/>
      <c r="P47" s="47"/>
      <c r="Q47" s="47"/>
      <c r="R47" s="47"/>
      <c r="S47" s="47"/>
      <c r="T47" s="47"/>
    </row>
    <row r="48" customFormat="false" ht="15.75" hidden="false" customHeight="true" outlineLevel="0" collapsed="false">
      <c r="C48" s="66" t="s">
        <v>38</v>
      </c>
      <c r="D48" s="67" t="n">
        <v>30332</v>
      </c>
      <c r="E48" s="68" t="n">
        <v>35523</v>
      </c>
      <c r="F48" s="69" t="n">
        <v>-14.6130675900121</v>
      </c>
      <c r="G48" s="67" t="n">
        <v>56884</v>
      </c>
      <c r="H48" s="68" t="n">
        <v>66555</v>
      </c>
      <c r="I48" s="69" t="n">
        <v>-14.5308391555856</v>
      </c>
      <c r="J48" s="26"/>
      <c r="K48" s="47"/>
      <c r="L48" s="28"/>
      <c r="M48" s="28"/>
      <c r="N48" s="28"/>
      <c r="O48" s="28"/>
      <c r="P48" s="28"/>
      <c r="Q48" s="28"/>
      <c r="R48" s="28"/>
      <c r="S48" s="28"/>
      <c r="T48" s="28"/>
    </row>
    <row r="49" customFormat="false" ht="15.75" hidden="false" customHeight="true" outlineLevel="0" collapsed="false">
      <c r="C49" s="57" t="s">
        <v>39</v>
      </c>
      <c r="D49" s="70" t="n">
        <v>1316736</v>
      </c>
      <c r="E49" s="71" t="n">
        <v>1574190</v>
      </c>
      <c r="F49" s="72" t="n">
        <v>-16.3546967011606</v>
      </c>
      <c r="G49" s="70" t="n">
        <v>2631640</v>
      </c>
      <c r="H49" s="71" t="n">
        <v>3175995</v>
      </c>
      <c r="I49" s="72" t="n">
        <v>-17.1396680410391</v>
      </c>
      <c r="J49" s="26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customFormat="false" ht="15.75" hidden="false" customHeight="true" outlineLevel="0" collapsed="false">
      <c r="C50" s="57" t="s">
        <v>40</v>
      </c>
      <c r="D50" s="73" t="n">
        <v>1229653</v>
      </c>
      <c r="E50" s="74" t="n">
        <v>1467457</v>
      </c>
      <c r="F50" s="75" t="n">
        <v>-16.205176710459</v>
      </c>
      <c r="G50" s="73" t="n">
        <v>2456619</v>
      </c>
      <c r="H50" s="74" t="n">
        <v>2967851</v>
      </c>
      <c r="I50" s="75" t="n">
        <v>-17.225662609073</v>
      </c>
      <c r="J50" s="26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customFormat="false" ht="15.75" hidden="false" customHeight="true" outlineLevel="0" collapsed="false">
      <c r="C51" s="76" t="s">
        <v>41</v>
      </c>
      <c r="D51" s="77"/>
      <c r="E51" s="77"/>
      <c r="F51" s="77"/>
      <c r="G51" s="78"/>
      <c r="H51" s="77"/>
      <c r="I51" s="77"/>
      <c r="J51" s="26"/>
      <c r="K51" s="28"/>
    </row>
    <row r="52" customFormat="false" ht="15.75" hidden="false" customHeight="true" outlineLevel="0" collapsed="false">
      <c r="C52" s="81"/>
      <c r="D52" s="80"/>
      <c r="E52" s="80"/>
      <c r="F52" s="80"/>
      <c r="G52" s="80"/>
      <c r="H52" s="80"/>
      <c r="I52" s="80"/>
      <c r="J52" s="77"/>
    </row>
    <row r="53" customFormat="false" ht="15.75" hidden="false" customHeight="true" outlineLevel="0" collapsed="false">
      <c r="D53" s="78"/>
      <c r="E53" s="78"/>
      <c r="F53" s="78"/>
      <c r="G53" s="78"/>
      <c r="H53" s="78"/>
      <c r="I53" s="82"/>
      <c r="J53" s="80"/>
    </row>
    <row r="54" customFormat="false" ht="15.75" hidden="false" customHeight="true" outlineLevel="0" collapsed="false">
      <c r="D54" s="78"/>
      <c r="E54" s="77"/>
      <c r="F54" s="82"/>
      <c r="G54" s="77"/>
      <c r="H54" s="77"/>
      <c r="I54" s="83"/>
    </row>
    <row r="55" customFormat="false" ht="15.75" hidden="false" customHeight="true" outlineLevel="0" collapsed="false">
      <c r="D55" s="84"/>
      <c r="E55" s="84"/>
      <c r="F55" s="84"/>
      <c r="G55" s="84"/>
      <c r="H55" s="24"/>
      <c r="I55" s="84"/>
      <c r="J55" s="26"/>
    </row>
    <row r="56" customFormat="false" ht="15.75" hidden="false" customHeight="true" outlineLevel="0" collapsed="false">
      <c r="C56" s="85"/>
      <c r="D56" s="84"/>
      <c r="E56" s="84"/>
      <c r="F56" s="84"/>
      <c r="G56" s="84"/>
      <c r="H56" s="84"/>
      <c r="I56" s="84"/>
    </row>
    <row r="57" customFormat="false" ht="15.75" hidden="false" customHeight="true" outlineLevel="0" collapsed="false">
      <c r="C57" s="85"/>
      <c r="D57" s="84"/>
      <c r="E57" s="84"/>
      <c r="F57" s="84"/>
      <c r="G57" s="84"/>
      <c r="H57" s="84"/>
      <c r="I57" s="84"/>
    </row>
    <row r="58" customFormat="false" ht="15.75" hidden="false" customHeight="true" outlineLevel="0" collapsed="false">
      <c r="C58" s="85"/>
      <c r="D58" s="102"/>
      <c r="E58" s="102"/>
      <c r="F58" s="102"/>
      <c r="G58" s="102"/>
      <c r="H58" s="102"/>
      <c r="I58" s="102"/>
    </row>
    <row r="59" customFormat="false" ht="15.75" hidden="false" customHeight="true" outlineLevel="0" collapsed="false">
      <c r="B59" s="86"/>
      <c r="C59" s="85"/>
      <c r="J59" s="84"/>
    </row>
    <row r="60" customFormat="false" ht="15.75" hidden="false" customHeight="true" outlineLevel="0" collapsed="false">
      <c r="A60" s="87"/>
      <c r="B60" s="88"/>
      <c r="C60" s="85"/>
      <c r="D60" s="84"/>
      <c r="E60" s="84"/>
      <c r="F60" s="84"/>
      <c r="G60" s="84"/>
      <c r="H60" s="84"/>
      <c r="I60" s="84"/>
      <c r="J60" s="84"/>
    </row>
    <row r="61" customFormat="false" ht="15.75" hidden="false" customHeight="true" outlineLevel="0" collapsed="false">
      <c r="A61" s="89" t="s">
        <v>62</v>
      </c>
      <c r="B61" s="88"/>
      <c r="D61" s="84"/>
      <c r="E61" s="84"/>
      <c r="F61" s="84"/>
      <c r="G61" s="84"/>
      <c r="H61" s="84"/>
      <c r="I61" s="84"/>
      <c r="J61" s="90"/>
    </row>
    <row r="62" customFormat="false" ht="15.75" hidden="false" customHeight="true" outlineLevel="0" collapsed="false">
      <c r="A62" s="89" t="s">
        <v>45</v>
      </c>
      <c r="B62" s="88"/>
      <c r="D62" s="84"/>
      <c r="E62" s="84"/>
      <c r="F62" s="84"/>
      <c r="G62" s="84"/>
      <c r="H62" s="84"/>
      <c r="I62" s="84"/>
      <c r="J62" s="90"/>
    </row>
    <row r="63" customFormat="false" ht="15.75" hidden="false" customHeight="true" outlineLevel="0" collapsed="false">
      <c r="A63" s="89"/>
      <c r="B63" s="91" t="s">
        <v>46</v>
      </c>
      <c r="C63" s="91"/>
      <c r="D63" s="91"/>
      <c r="E63" s="91"/>
      <c r="F63" s="91"/>
      <c r="G63" s="91"/>
      <c r="H63" s="91"/>
      <c r="I63" s="91"/>
      <c r="J63" s="91"/>
    </row>
    <row r="64" customFormat="false" ht="15.75" hidden="false" customHeight="true" outlineLevel="0" collapsed="false">
      <c r="A64" s="87"/>
      <c r="B64" s="93"/>
      <c r="C64" s="18" t="s">
        <v>48</v>
      </c>
      <c r="D64" s="18"/>
      <c r="E64" s="18"/>
      <c r="F64" s="18"/>
      <c r="G64" s="18"/>
      <c r="H64" s="18"/>
      <c r="I64" s="18"/>
      <c r="J64" s="93"/>
    </row>
    <row r="65" customFormat="false" ht="15.75" hidden="false" customHeight="true" outlineLevel="0" collapsed="false">
      <c r="A65" s="87" t="s">
        <v>63</v>
      </c>
    </row>
    <row r="66" customFormat="false" ht="15.75" hidden="false" customHeight="true" outlineLevel="0" collapsed="false">
      <c r="A66" s="87" t="s">
        <v>50</v>
      </c>
      <c r="B66" s="94"/>
      <c r="C66" s="94"/>
      <c r="D66" s="94"/>
      <c r="E66" s="94"/>
      <c r="F66" s="94"/>
      <c r="G66" s="94"/>
      <c r="H66" s="94"/>
      <c r="I66" s="94"/>
      <c r="J66" s="95" t="s">
        <v>85</v>
      </c>
    </row>
    <row r="67" customFormat="false" ht="15.75" hidden="false" customHeight="true" outlineLevel="0" collapsed="false">
      <c r="A67" s="87" t="s">
        <v>52</v>
      </c>
      <c r="B67" s="96"/>
      <c r="C67" s="96"/>
      <c r="D67" s="97"/>
      <c r="E67" s="97"/>
      <c r="F67" s="97"/>
      <c r="G67" s="97"/>
      <c r="H67" s="97"/>
      <c r="I67" s="97"/>
      <c r="M67" s="90"/>
    </row>
  </sheetData>
  <mergeCells count="9">
    <mergeCell ref="D1:I2"/>
    <mergeCell ref="D4:I7"/>
    <mergeCell ref="D9:I9"/>
    <mergeCell ref="D10:I10"/>
    <mergeCell ref="D13:I14"/>
    <mergeCell ref="D15:H15"/>
    <mergeCell ref="D58:I58"/>
    <mergeCell ref="B63:J63"/>
    <mergeCell ref="C64:I64"/>
  </mergeCells>
  <conditionalFormatting sqref="D18:I44 D46:I50">
    <cfRule type="containsErrors" priority="2" aboveAverage="0" equalAverage="0" bottom="0" percent="0" rank="0" text="" dxfId="0">
      <formula>0</formula>
    </cfRule>
  </conditionalFormatting>
  <conditionalFormatting sqref="F27">
    <cfRule type="containsErrors" priority="3" aboveAverage="0" equalAverage="0" bottom="0" percent="0" rank="0" text="" dxfId="1">
      <formula>0</formula>
    </cfRule>
  </conditionalFormatting>
  <conditionalFormatting sqref="D45:I45">
    <cfRule type="containsErrors" priority="4" aboveAverage="0" equalAverage="0" bottom="0" percent="0" rank="0" text="" dxfId="2">
      <formula>0</formula>
    </cfRule>
  </conditionalFormatting>
  <printOptions headings="false" gridLines="false" gridLinesSet="true" horizontalCentered="true" verticalCentered="true"/>
  <pageMargins left="0" right="0" top="0.234027777777778" bottom="0.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5"/>
  <sheetViews>
    <sheetView showFormulas="false" showGridLines="true" showRowColHeaders="true" showZeros="true" rightToLeft="false" tabSelected="true" showOutlineSymbols="true" defaultGridColor="true" view="pageBreakPreview" topLeftCell="A1" colorId="64" zoomScale="140" zoomScaleNormal="100" zoomScalePageLayoutView="140" workbookViewId="0">
      <selection pane="topLeft" activeCell="D17" activeCellId="0" sqref="D17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3.8" hidden="false" customHeight="false" outlineLevel="0" collapsed="false">
      <c r="A1" s="1"/>
      <c r="B1" s="33" t="s">
        <v>86</v>
      </c>
      <c r="C1" s="34" t="s">
        <v>87</v>
      </c>
      <c r="D1" s="35" t="s">
        <v>88</v>
      </c>
      <c r="E1" s="33"/>
      <c r="F1" s="34"/>
      <c r="G1" s="35"/>
    </row>
    <row r="2" customFormat="false" ht="13.8" hidden="false" customHeight="false" outlineLevel="0" collapsed="false">
      <c r="A2" s="40" t="s">
        <v>19</v>
      </c>
      <c r="B2" s="37" t="n">
        <f aca="false">BEV!G29</f>
        <v>1954</v>
      </c>
      <c r="C2" s="38" t="e">
        <f aca="false">BEV!G29+PHEV!G29+HEV!G29+'APV other than electric'!G29+Petrol!G29+Diesel!G29</f>
        <v>#VALUE!</v>
      </c>
      <c r="D2" s="106" t="e">
        <f aca="false">B2/C2</f>
        <v>#VALUE!</v>
      </c>
      <c r="E2" s="37"/>
      <c r="F2" s="38"/>
      <c r="G2" s="39"/>
    </row>
    <row r="3" customFormat="false" ht="13.8" hidden="false" customHeight="false" outlineLevel="0" collapsed="false">
      <c r="A3" s="40" t="s">
        <v>22</v>
      </c>
      <c r="B3" s="37" t="n">
        <f aca="false">BEV!G32</f>
        <v>75</v>
      </c>
      <c r="C3" s="38" t="e">
        <f aca="false">BEV!G32+PHEV!G32+HEV!G32+'APV other than electric'!G32+Petrol!G32+Diesel!G32</f>
        <v>#VALUE!</v>
      </c>
      <c r="D3" s="106" t="e">
        <f aca="false">B3/C3</f>
        <v>#VALUE!</v>
      </c>
      <c r="E3" s="41"/>
      <c r="F3" s="42"/>
      <c r="G3" s="43"/>
    </row>
    <row r="4" customFormat="false" ht="13.8" hidden="false" customHeight="false" outlineLevel="0" collapsed="false">
      <c r="A4" s="40" t="s">
        <v>26</v>
      </c>
      <c r="B4" s="37" t="n">
        <f aca="false">BEV!G36</f>
        <v>456</v>
      </c>
      <c r="C4" s="38" t="e">
        <f aca="false">BEV!G36+PHEV!G36+HEV!G36+'APV other than electric'!G36+Petrol!G36+Diesel!G36</f>
        <v>#VALUE!</v>
      </c>
      <c r="D4" s="106" t="e">
        <f aca="false">B4/C4</f>
        <v>#VALUE!</v>
      </c>
      <c r="E4" s="41"/>
      <c r="F4" s="42"/>
      <c r="G4" s="43"/>
    </row>
    <row r="5" customFormat="false" ht="13.8" hidden="false" customHeight="false" outlineLevel="0" collapsed="false">
      <c r="A5" s="40" t="s">
        <v>31</v>
      </c>
      <c r="B5" s="37" t="n">
        <f aca="false">BEV!G41</f>
        <v>11975</v>
      </c>
      <c r="C5" s="38" t="e">
        <f aca="false">BEV!G41+PHEV!G41+HEV!G41+'APV other than electric'!G41+Petrol!G41+Diesel!G41</f>
        <v>#VALUE!</v>
      </c>
      <c r="D5" s="106" t="e">
        <f aca="false">B5/C5</f>
        <v>#VALUE!</v>
      </c>
      <c r="E5" s="41"/>
      <c r="F5" s="42"/>
      <c r="G5" s="43"/>
    </row>
    <row r="6" customFormat="false" ht="13.8" hidden="false" customHeight="false" outlineLevel="0" collapsed="false">
      <c r="A6" s="62" t="s">
        <v>36</v>
      </c>
      <c r="B6" s="37" t="n">
        <f aca="false">BEV!G46</f>
        <v>35200</v>
      </c>
      <c r="C6" s="38" t="n">
        <f aca="false">BEV!G46+PHEV!G46+HEV!G46+'APV other than electric'!G46+Petrol!G46+Diesel!G46</f>
        <v>78209</v>
      </c>
      <c r="D6" s="106" t="n">
        <f aca="false">B6/C6</f>
        <v>0.450076078200719</v>
      </c>
      <c r="E6" s="41"/>
      <c r="F6" s="42"/>
      <c r="G6" s="43"/>
    </row>
    <row r="7" customFormat="false" ht="13.8" hidden="false" customHeight="false" outlineLevel="0" collapsed="false">
      <c r="A7" s="66" t="s">
        <v>38</v>
      </c>
      <c r="B7" s="37" t="n">
        <f aca="false">BEV!G48</f>
        <v>41561</v>
      </c>
      <c r="C7" s="38" t="n">
        <f aca="false">BEV!G48+PHEV!G48+HEV!G48+'APV other than electric'!G48+Petrol!G48+Diesel!G48</f>
        <v>242590</v>
      </c>
      <c r="D7" s="106" t="n">
        <f aca="false">B7/C7</f>
        <v>0.171321983593718</v>
      </c>
      <c r="E7" s="41"/>
      <c r="F7" s="42"/>
      <c r="G7" s="43"/>
    </row>
    <row r="8" customFormat="false" ht="13.8" hidden="false" customHeight="false" outlineLevel="0" collapsed="false">
      <c r="A8" s="40" t="s">
        <v>23</v>
      </c>
      <c r="B8" s="37" t="n">
        <f aca="false">BEV!G33</f>
        <v>20050</v>
      </c>
      <c r="C8" s="38" t="n">
        <f aca="false">BEV!G33+PHEV!G33+HEV!G33+'APV other than electric'!G33+Petrol!G33+Diesel!G33</f>
        <v>226480</v>
      </c>
      <c r="D8" s="106" t="n">
        <f aca="false">B8/C8</f>
        <v>0.088528788413988</v>
      </c>
      <c r="E8" s="41"/>
      <c r="F8" s="42"/>
      <c r="G8" s="43"/>
    </row>
    <row r="9" customFormat="false" ht="13.8" hidden="false" customHeight="false" outlineLevel="0" collapsed="false">
      <c r="A9" s="62" t="s">
        <v>35</v>
      </c>
      <c r="B9" s="37" t="n">
        <f aca="false">BEV!G45</f>
        <v>423</v>
      </c>
      <c r="C9" s="38" t="n">
        <f aca="false">BEV!G45+PHEV!G45+HEV!G45+'APV other than electric'!G45+Petrol!G45+Diesel!G45</f>
        <v>7245</v>
      </c>
      <c r="D9" s="106" t="n">
        <f aca="false">B9/C9</f>
        <v>0.0583850931677019</v>
      </c>
      <c r="E9" s="41"/>
      <c r="F9" s="42"/>
      <c r="G9" s="43"/>
    </row>
    <row r="10" customFormat="false" ht="13.8" hidden="false" customHeight="false" outlineLevel="0" collapsed="false">
      <c r="A10" s="40" t="s">
        <v>30</v>
      </c>
      <c r="B10" s="37" t="n">
        <f aca="false">BEV!G40</f>
        <v>8365</v>
      </c>
      <c r="C10" s="38" t="n">
        <f aca="false">BEV!G40+PHEV!G40+HEV!G40+'APV other than electric'!G40+Petrol!G40+Diesel!G40</f>
        <v>167882</v>
      </c>
      <c r="D10" s="106" t="n">
        <f aca="false">B10/C10</f>
        <v>0.0498266639663573</v>
      </c>
      <c r="E10" s="41"/>
      <c r="F10" s="42"/>
      <c r="G10" s="43"/>
    </row>
    <row r="11" customFormat="false" ht="13.8" hidden="false" customHeight="false" outlineLevel="0" collapsed="false">
      <c r="A11" s="62" t="s">
        <v>37</v>
      </c>
      <c r="B11" s="37" t="n">
        <f aca="false">BEV!G47</f>
        <v>5938</v>
      </c>
      <c r="C11" s="38" t="n">
        <f aca="false">BEV!G47+PHEV!G47+HEV!G47+'APV other than electric'!G47+Petrol!G47+Diesel!G47</f>
        <v>157136</v>
      </c>
      <c r="D11" s="106" t="n">
        <f aca="false">B11/C11</f>
        <v>0.0377889216984014</v>
      </c>
      <c r="E11" s="41"/>
      <c r="F11" s="42"/>
      <c r="G11" s="43"/>
    </row>
    <row r="12" customFormat="false" ht="13.8" hidden="false" customHeight="false" outlineLevel="0" collapsed="false">
      <c r="A12" s="40" t="s">
        <v>25</v>
      </c>
      <c r="B12" s="37" t="n">
        <f aca="false">BEV!G35</f>
        <v>3905</v>
      </c>
      <c r="C12" s="38" t="n">
        <f aca="false">BEV!G35+PHEV!G35+HEV!G35+'APV other than electric'!G35+Petrol!G35+Diesel!G35</f>
        <v>128595</v>
      </c>
      <c r="D12" s="106" t="n">
        <f aca="false">B12/C12</f>
        <v>0.0303666550021385</v>
      </c>
      <c r="E12" s="41"/>
      <c r="F12" s="42"/>
      <c r="G12" s="43"/>
    </row>
    <row r="13" customFormat="false" ht="13.8" hidden="false" customHeight="false" outlineLevel="0" collapsed="false">
      <c r="A13" s="36" t="s">
        <v>8</v>
      </c>
      <c r="B13" s="37" t="n">
        <f aca="false">BEV!G18</f>
        <v>4913</v>
      </c>
      <c r="C13" s="38" t="n">
        <f aca="false">BEV!G18+PHEV!G18+HEV!G18+'APV other than electric'!G18+Petrol!G18+Diesel!G18</f>
        <v>175909</v>
      </c>
      <c r="D13" s="106" t="n">
        <f aca="false">B13/C13</f>
        <v>0.0279292134001103</v>
      </c>
      <c r="E13" s="41"/>
      <c r="F13" s="42"/>
      <c r="G13" s="43"/>
    </row>
    <row r="14" customFormat="false" ht="13.8" hidden="false" customHeight="false" outlineLevel="0" collapsed="false">
      <c r="A14" s="57" t="s">
        <v>40</v>
      </c>
      <c r="B14" s="37" t="n">
        <f aca="false">BEV!G50</f>
        <v>163678</v>
      </c>
      <c r="C14" s="38" t="n">
        <f aca="false">BEV!G50+PHEV!G50+HEV!G50+'APV other than electric'!G50+Petrol!G50+Diesel!G50</f>
        <v>7640946</v>
      </c>
      <c r="D14" s="106" t="n">
        <f aca="false">B14/C14</f>
        <v>0.0214211695776937</v>
      </c>
      <c r="E14" s="41"/>
      <c r="F14" s="42"/>
      <c r="G14" s="43"/>
    </row>
    <row r="15" customFormat="false" ht="13.8" hidden="false" customHeight="false" outlineLevel="0" collapsed="false">
      <c r="A15" s="40" t="s">
        <v>12</v>
      </c>
      <c r="B15" s="37" t="n">
        <f aca="false">BEV!G22</f>
        <v>2595</v>
      </c>
      <c r="C15" s="38" t="n">
        <f aca="false">BEV!G22+PHEV!G22+HEV!G22+'APV other than electric'!G22+Petrol!G22+Diesel!G22</f>
        <v>122237</v>
      </c>
      <c r="D15" s="106" t="n">
        <f aca="false">B15/C15</f>
        <v>0.0212292513723341</v>
      </c>
      <c r="E15" s="41"/>
      <c r="F15" s="42"/>
      <c r="G15" s="44"/>
    </row>
    <row r="16" customFormat="false" ht="13.8" hidden="false" customHeight="false" outlineLevel="0" collapsed="false">
      <c r="A16" s="57" t="s">
        <v>39</v>
      </c>
      <c r="B16" s="37" t="n">
        <f aca="false">BEV!G49</f>
        <v>166905</v>
      </c>
      <c r="C16" s="38" t="n">
        <f aca="false">BEV!G49+PHEV!G49+HEV!G49+'APV other than electric'!G49+Petrol!G49+Diesel!G49</f>
        <v>8360312</v>
      </c>
      <c r="D16" s="106" t="n">
        <f aca="false">B16/C16</f>
        <v>0.0199639678519175</v>
      </c>
      <c r="E16" s="41"/>
      <c r="F16" s="42"/>
      <c r="G16" s="43"/>
    </row>
    <row r="17" customFormat="false" ht="13.8" hidden="false" customHeight="false" outlineLevel="0" collapsed="false">
      <c r="A17" s="40" t="s">
        <v>15</v>
      </c>
      <c r="B17" s="37" t="n">
        <f aca="false">BEV!G25</f>
        <v>21007</v>
      </c>
      <c r="C17" s="38" t="n">
        <f aca="false">BEV!G25+PHEV!G25+HEV!G25+'APV other than electric'!G25+Petrol!G25+Diesel!G25</f>
        <v>1166442</v>
      </c>
      <c r="D17" s="106" t="n">
        <f aca="false">B17/C17</f>
        <v>0.0180094681090016</v>
      </c>
      <c r="E17" s="41"/>
      <c r="F17" s="42"/>
      <c r="G17" s="43"/>
    </row>
    <row r="18" customFormat="false" ht="13.8" hidden="false" customHeight="false" outlineLevel="0" collapsed="false">
      <c r="A18" s="40" t="s">
        <v>16</v>
      </c>
      <c r="B18" s="37" t="n">
        <f aca="false">BEV!G26</f>
        <v>31159</v>
      </c>
      <c r="C18" s="38" t="n">
        <f aca="false">BEV!G26+PHEV!G26+HEV!G26+'APV other than electric'!G26+Petrol!G26+Diesel!G26</f>
        <v>1848992</v>
      </c>
      <c r="D18" s="106" t="n">
        <f aca="false">B18/C18</f>
        <v>0.0168518847025839</v>
      </c>
      <c r="E18" s="41"/>
      <c r="F18" s="42"/>
      <c r="G18" s="43"/>
    </row>
    <row r="19" customFormat="false" ht="13.8" hidden="false" customHeight="false" outlineLevel="0" collapsed="false">
      <c r="A19" s="40" t="s">
        <v>14</v>
      </c>
      <c r="B19" s="37" t="n">
        <f aca="false">BEV!G24</f>
        <v>995</v>
      </c>
      <c r="C19" s="38" t="n">
        <f aca="false">BEV!G24+PHEV!G24+HEV!G24+'APV other than electric'!G24+Petrol!G24+Diesel!G24</f>
        <v>60277</v>
      </c>
      <c r="D19" s="106" t="n">
        <f aca="false">B19/C19</f>
        <v>0.0165071254375633</v>
      </c>
      <c r="E19" s="41"/>
      <c r="F19" s="42"/>
      <c r="G19" s="43"/>
    </row>
    <row r="20" customFormat="false" ht="13.8" hidden="false" customHeight="false" outlineLevel="0" collapsed="false">
      <c r="A20" s="57" t="s">
        <v>33</v>
      </c>
      <c r="B20" s="37" t="n">
        <f aca="false">BEV!G43</f>
        <v>122117</v>
      </c>
      <c r="C20" s="38" t="n">
        <f aca="false">BEV!G43+PHEV!G43+HEV!G43+'APV other than electric'!G43+Petrol!G43+Diesel!G43</f>
        <v>7398356</v>
      </c>
      <c r="D20" s="106" t="n">
        <f aca="false">B20/C20</f>
        <v>0.0165059642980143</v>
      </c>
      <c r="E20" s="41"/>
      <c r="F20" s="49"/>
      <c r="G20" s="43"/>
    </row>
    <row r="21" customFormat="false" ht="13.8" hidden="false" customHeight="false" outlineLevel="0" collapsed="false">
      <c r="A21" s="52" t="s">
        <v>32</v>
      </c>
      <c r="B21" s="37" t="n">
        <f aca="false">BEV!G42</f>
        <v>125344</v>
      </c>
      <c r="C21" s="38" t="n">
        <f aca="false">BEV!G42+PHEV!G42+HEV!G42+'APV other than electric'!G42+Petrol!G42+Diesel!G42</f>
        <v>8117722</v>
      </c>
      <c r="D21" s="106" t="n">
        <f aca="false">B21/C21</f>
        <v>0.0154407849886951</v>
      </c>
      <c r="E21" s="41"/>
      <c r="F21" s="42"/>
      <c r="G21" s="43"/>
    </row>
    <row r="22" customFormat="false" ht="13.8" hidden="false" customHeight="false" outlineLevel="0" collapsed="false">
      <c r="A22" s="40" t="s">
        <v>9</v>
      </c>
      <c r="B22" s="37" t="n">
        <f aca="false">BEV!G19</f>
        <v>4601</v>
      </c>
      <c r="C22" s="38" t="n">
        <f aca="false">BEV!G19+PHEV!G19+HEV!G19+'APV other than electric'!G19+Petrol!G19+Diesel!G19</f>
        <v>310488</v>
      </c>
      <c r="D22" s="106" t="n">
        <f aca="false">B22/C22</f>
        <v>0.0148186081265621</v>
      </c>
      <c r="E22" s="41"/>
      <c r="F22" s="49"/>
      <c r="G22" s="43"/>
    </row>
    <row r="23" customFormat="false" ht="13.8" hidden="false" customHeight="false" outlineLevel="0" collapsed="false">
      <c r="A23" s="40" t="s">
        <v>18</v>
      </c>
      <c r="B23" s="37" t="n">
        <f aca="false">BEV!G28</f>
        <v>801</v>
      </c>
      <c r="C23" s="38" t="n">
        <f aca="false">BEV!G28+PHEV!G28+HEV!G28+'APV other than electric'!G28+Petrol!G28+Diesel!G28</f>
        <v>74520</v>
      </c>
      <c r="D23" s="106" t="n">
        <f aca="false">B23/C23</f>
        <v>0.0107487922705314</v>
      </c>
      <c r="E23" s="41"/>
      <c r="F23" s="49"/>
      <c r="G23" s="43"/>
    </row>
    <row r="24" customFormat="false" ht="13.8" hidden="false" customHeight="false" outlineLevel="0" collapsed="false">
      <c r="A24" s="50" t="s">
        <v>29</v>
      </c>
      <c r="B24" s="37" t="n">
        <f aca="false">BEV!G39</f>
        <v>5452</v>
      </c>
      <c r="C24" s="38" t="n">
        <f aca="false">BEV!G39+PHEV!G39+HEV!G39+'APV other than electric'!G39+Petrol!G39+Diesel!G39</f>
        <v>692472</v>
      </c>
      <c r="D24" s="106" t="n">
        <f aca="false">B24/C24</f>
        <v>0.00787324252821775</v>
      </c>
      <c r="E24" s="41"/>
      <c r="F24" s="42"/>
      <c r="G24" s="43"/>
    </row>
    <row r="25" customFormat="false" ht="13.8" hidden="false" customHeight="false" outlineLevel="0" collapsed="false">
      <c r="A25" s="40" t="s">
        <v>28</v>
      </c>
      <c r="B25" s="37" t="n">
        <f aca="false">BEV!G38</f>
        <v>264</v>
      </c>
      <c r="C25" s="38" t="n">
        <f aca="false">BEV!G38+PHEV!G38+HEV!G38+'APV other than electric'!G38+Petrol!G38+Diesel!G38</f>
        <v>39643</v>
      </c>
      <c r="D25" s="106" t="n">
        <f aca="false">B25/C25</f>
        <v>0.00665943546149383</v>
      </c>
      <c r="E25" s="41"/>
      <c r="F25" s="42"/>
      <c r="G25" s="43"/>
    </row>
    <row r="26" customFormat="false" ht="13.8" hidden="false" customHeight="false" outlineLevel="0" collapsed="false">
      <c r="A26" s="40" t="s">
        <v>10</v>
      </c>
      <c r="B26" s="37" t="n">
        <f aca="false">BEV!G20</f>
        <v>141</v>
      </c>
      <c r="C26" s="38" t="n">
        <f aca="false">BEV!G20+PHEV!G20+HEV!G20+'APV other than electric'!G20+Petrol!G20+Diesel!G20</f>
        <v>21214</v>
      </c>
      <c r="D26" s="106" t="n">
        <f aca="false">B26/C26</f>
        <v>0.00664655416234562</v>
      </c>
      <c r="E26" s="41"/>
      <c r="F26" s="42"/>
      <c r="G26" s="51"/>
    </row>
    <row r="27" customFormat="false" ht="13.8" hidden="false" customHeight="false" outlineLevel="0" collapsed="false">
      <c r="A27" s="40" t="s">
        <v>20</v>
      </c>
      <c r="B27" s="37" t="n">
        <f aca="false">BEV!G30</f>
        <v>5042</v>
      </c>
      <c r="C27" s="38" t="n">
        <f aca="false">BEV!G30+PHEV!G30+HEV!G30+'APV other than electric'!G30+Petrol!G30+Diesel!G30</f>
        <v>1083024</v>
      </c>
      <c r="D27" s="106" t="n">
        <f aca="false">B27/C27</f>
        <v>0.00465548316565469</v>
      </c>
      <c r="E27" s="53"/>
      <c r="F27" s="54"/>
      <c r="G27" s="55"/>
    </row>
    <row r="28" customFormat="false" ht="13.8" hidden="false" customHeight="false" outlineLevel="0" collapsed="false">
      <c r="A28" s="40" t="s">
        <v>21</v>
      </c>
      <c r="B28" s="37" t="n">
        <f aca="false">BEV!G31</f>
        <v>46</v>
      </c>
      <c r="C28" s="38" t="n">
        <f aca="false">BEV!G31+PHEV!G31+HEV!G31+'APV other than electric'!G31+Petrol!G31+Diesel!G31</f>
        <v>10246</v>
      </c>
      <c r="D28" s="106" t="n">
        <f aca="false">B28/C28</f>
        <v>0.00448955690025376</v>
      </c>
      <c r="E28" s="58"/>
      <c r="F28" s="59"/>
      <c r="G28" s="61"/>
    </row>
    <row r="29" customFormat="false" ht="13.8" hidden="false" customHeight="false" outlineLevel="0" collapsed="false">
      <c r="A29" s="57" t="s">
        <v>34</v>
      </c>
      <c r="B29" s="37" t="n">
        <f aca="false">BEV!G44</f>
        <v>3227</v>
      </c>
      <c r="C29" s="38" t="n">
        <f aca="false">BEV!G44+PHEV!G44+HEV!G44+'APV other than electric'!G44+Petrol!G44+Diesel!G44</f>
        <v>719366</v>
      </c>
      <c r="D29" s="106" t="n">
        <f aca="false">B29/C29</f>
        <v>0.004485894523789</v>
      </c>
      <c r="E29" s="58"/>
      <c r="F29" s="59"/>
      <c r="G29" s="61"/>
    </row>
    <row r="30" customFormat="false" ht="13.8" hidden="false" customHeight="false" outlineLevel="0" collapsed="false">
      <c r="A30" s="40" t="s">
        <v>24</v>
      </c>
      <c r="B30" s="37" t="n">
        <f aca="false">BEV!G34</f>
        <v>947</v>
      </c>
      <c r="C30" s="38" t="n">
        <f aca="false">BEV!G34+PHEV!G34+HEV!G34+'APV other than electric'!G34+Petrol!G34+Diesel!G34</f>
        <v>278153</v>
      </c>
      <c r="D30" s="106" t="n">
        <f aca="false">B30/C30</f>
        <v>0.00340460106488156</v>
      </c>
      <c r="E30" s="63"/>
      <c r="F30" s="64"/>
      <c r="G30" s="99"/>
    </row>
    <row r="31" customFormat="false" ht="13.8" hidden="false" customHeight="false" outlineLevel="0" collapsed="false">
      <c r="A31" s="40" t="s">
        <v>11</v>
      </c>
      <c r="B31" s="37" t="n">
        <f aca="false">BEV!G21</f>
        <v>360</v>
      </c>
      <c r="C31" s="38" t="n">
        <f aca="false">BEV!G21+PHEV!G21+HEV!G21+'APV other than electric'!G21+Petrol!G21+Diesel!G21</f>
        <v>130388</v>
      </c>
      <c r="D31" s="106" t="n">
        <f aca="false">B31/C31</f>
        <v>0.0027609902751787</v>
      </c>
      <c r="E31" s="63"/>
      <c r="F31" s="64"/>
      <c r="G31" s="65"/>
    </row>
    <row r="32" customFormat="false" ht="13.8" hidden="false" customHeight="false" outlineLevel="0" collapsed="false">
      <c r="A32" s="40" t="s">
        <v>13</v>
      </c>
      <c r="B32" s="37" t="n">
        <f aca="false">BEV!G23</f>
        <v>42</v>
      </c>
      <c r="C32" s="38" t="n">
        <f aca="false">BEV!G23+PHEV!G23+HEV!G23+'APV other than electric'!G23+Petrol!G23+Diesel!G23</f>
        <v>18016</v>
      </c>
      <c r="D32" s="106" t="n">
        <f aca="false">B32/C32</f>
        <v>0.00233126110124334</v>
      </c>
      <c r="E32" s="63"/>
      <c r="F32" s="64"/>
      <c r="G32" s="65"/>
    </row>
    <row r="33" customFormat="false" ht="13.8" hidden="false" customHeight="false" outlineLevel="0" collapsed="false">
      <c r="A33" s="40" t="s">
        <v>27</v>
      </c>
      <c r="B33" s="37" t="n">
        <f aca="false">BEV!G37</f>
        <v>95</v>
      </c>
      <c r="C33" s="38" t="n">
        <f aca="false">BEV!G37+PHEV!G37+HEV!G37+'APV other than electric'!G37+Petrol!G37+Diesel!G37</f>
        <v>52075</v>
      </c>
      <c r="D33" s="106" t="n">
        <f aca="false">B33/C33</f>
        <v>0.00182429188670187</v>
      </c>
      <c r="E33" s="67"/>
      <c r="F33" s="68"/>
      <c r="G33" s="69"/>
    </row>
    <row r="34" customFormat="false" ht="13.8" hidden="false" customHeight="false" outlineLevel="0" collapsed="false">
      <c r="A34" s="40" t="s">
        <v>89</v>
      </c>
      <c r="B34" s="37" t="n">
        <f aca="false">B30-500</f>
        <v>447</v>
      </c>
      <c r="C34" s="107" t="n">
        <f aca="false">BEV!G34+PHEV!G34+HEV!G34+'APV other than electric'!G34+Petrol!G34+Diesel!G34-500</f>
        <v>277653</v>
      </c>
      <c r="D34" s="106" t="n">
        <f aca="false">B34/C34</f>
        <v>0.00160992317749133</v>
      </c>
      <c r="E34" s="70"/>
      <c r="F34" s="71"/>
      <c r="G34" s="72"/>
    </row>
    <row r="35" customFormat="false" ht="13.8" hidden="false" customHeight="false" outlineLevel="0" collapsed="false">
      <c r="A35" s="40" t="s">
        <v>17</v>
      </c>
      <c r="B35" s="37" t="n">
        <f aca="false">BEV!G27</f>
        <v>104</v>
      </c>
      <c r="C35" s="38" t="n">
        <f aca="false">BEV!G27+PHEV!G27+HEV!G27+'APV other than electric'!G27+Petrol!G27+Diesel!G27</f>
        <v>65557</v>
      </c>
      <c r="D35" s="106" t="n">
        <f aca="false">B35/C35</f>
        <v>0.00158640572326372</v>
      </c>
      <c r="E35" s="73"/>
      <c r="F35" s="74"/>
      <c r="G35" s="75"/>
    </row>
  </sheetData>
  <autoFilter ref="A1:D35"/>
  <conditionalFormatting sqref="B2:G2 E31:G35 E3:G29 B3:D6 B8:D35 B7 D7">
    <cfRule type="containsErrors" priority="2" aboveAverage="0" equalAverage="0" bottom="0" percent="0" rank="0" text="" dxfId="0">
      <formula>0</formula>
    </cfRule>
  </conditionalFormatting>
  <conditionalFormatting sqref="E30:G30">
    <cfRule type="containsErrors" priority="3" aboveAverage="0" equalAverage="0" bottom="0" percent="0" rank="0" text="" dxfId="2">
      <formula>0</formula>
    </cfRule>
  </conditionalFormatting>
  <conditionalFormatting sqref="C7">
    <cfRule type="containsErrors" priority="4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2019-09-02T12:03:02Z</dcterms:created>
  <dc:creator>Francesca PIAZZA</dc:creator>
  <dc:description/>
  <dc:language>pl-PL</dc:language>
  <cp:lastModifiedBy>AC DC</cp:lastModifiedBy>
  <cp:lastPrinted>2019-09-02T15:27:56Z</cp:lastPrinted>
  <dcterms:modified xsi:type="dcterms:W3CDTF">2019-09-13T10:56:55Z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0x010100A7C3AD555B0F6F468125C9327A95A827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